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calcPr calcId="191029" fullCalcOnLoad="1"/>
  <sheets>
    <sheet name="Hedef" sheetId="1" r:id="rId1"/>
    <sheet name="Huni" sheetId="2" r:id="rId2"/>
    <sheet name="Haftalık" sheetId="3" r:id="rId3"/>
    <sheet name="Hakkında" sheetId="4" r:id="rId4"/>
  </sheets>
</workbook>
</file>

<file path=xl/styles.xml><?xml version="1.0" encoding="utf-8"?>
<styleSheet xmlns="http://schemas.openxmlformats.org/spreadsheetml/2006/main">
  <numFmts count="2">
    <numFmt numFmtId="164" formatCode="#,##0.00 &quot;₺&quot;"/>
    <numFmt numFmtId="165" formatCode="dd.mm.yyyy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D1D1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0" borderId="0" xfId="0" applyAlignment="1">
      <alignment wrapText="1" vertical="top"/>
    </xf>
    <xf numFmtId="3" fontId="0" fillId="0" borderId="0" xfId="0" applyNumberFormat="1" applyAlignment="1">
      <alignment vertical="top"/>
    </xf>
    <xf numFmtId="9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165" fontId="0" fillId="0" borderId="0" xfId="0" applyNumberFormat="1" applyAlignment="1">
      <alignment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6" customWidth="1"/>
    <col min="3" max="3" width="12" customWidth="1"/>
    <col min="4" max="4" width="12" customWidth="1"/>
    <col min="5" max="5" width="60" customWidth="1"/>
  </cols>
  <sheetData>
    <row r="1">
      <c r="A1" t="inlineStr" s="1">
        <is>
          <t xml:space="preserve">Kalem</t>
        </is>
      </c>
      <c r="B1" t="inlineStr" s="1">
        <is>
          <t xml:space="preserve">Değer / Yıllık</t>
        </is>
      </c>
      <c r="C1" t="inlineStr" s="1">
        <is>
          <t xml:space="preserve">Aylık</t>
        </is>
      </c>
      <c r="D1" t="inlineStr" s="1">
        <is>
          <t xml:space="preserve">Haftalık</t>
        </is>
      </c>
      <c r="E1" t="inlineStr" s="1">
        <is>
          <t xml:space="preserve">Not</t>
        </is>
      </c>
    </row>
    <row r="2">
      <c r="A2" t="inlineStr" s="2">
        <is>
          <t xml:space="preserve">Yıllık gelir hedefi (TL)</t>
        </is>
      </c>
      <c r="B2" s="2">
        <v>3000000</v>
      </c>
      <c r="C2" s="2"/>
      <c r="D2" s="2"/>
      <c r="E2" t="inlineStr" s="2">
        <is>
          <t xml:space="preserve">Girdi. Örnek değer, kendi hedefinizi yazın.</t>
        </is>
      </c>
    </row>
    <row r="3">
      <c r="A3" t="inlineStr" s="2">
        <is>
          <t xml:space="preserve">Ortalama anlaşma büyüklüğü (TL)</t>
        </is>
      </c>
      <c r="B3" s="2">
        <v>150000</v>
      </c>
      <c r="C3" s="2"/>
      <c r="D3" s="2"/>
      <c r="E3" t="inlineStr" s="2">
        <is>
          <t xml:space="preserve">Girdi. Son kazandığınız anlaşmaların ortalaması.</t>
        </is>
      </c>
    </row>
    <row r="4">
      <c r="A4" t="inlineStr" s="2">
        <is>
          <t xml:space="preserve">Teklif → anlaşma oranı</t>
        </is>
      </c>
      <c r="B4" s="2">
        <v>0.25</v>
      </c>
      <c r="C4" s="2"/>
      <c r="D4" s="2"/>
      <c r="E4" t="inlineStr" s="2">
        <is>
          <t xml:space="preserve">Girdi (0,25 = %25). Örnek değer; ölçüt değildir, kendi kayıtlarınızdan hesaplayın.</t>
        </is>
      </c>
    </row>
    <row r="5">
      <c r="A5" t="inlineStr" s="2">
        <is>
          <t xml:space="preserve">Görüşme → teklif oranı</t>
        </is>
      </c>
      <c r="B5" s="2">
        <v>0.4</v>
      </c>
      <c r="C5" s="2"/>
      <c r="D5" s="2"/>
      <c r="E5" t="inlineStr" s="2">
        <is>
          <t xml:space="preserve">Girdi. Örnek değer; ölçüt değildir.</t>
        </is>
      </c>
    </row>
    <row r="6">
      <c r="A6" t="inlineStr" s="2">
        <is>
          <t xml:space="preserve">Lead → görüşme oranı</t>
        </is>
      </c>
      <c r="B6" s="2">
        <v>0.1</v>
      </c>
      <c r="C6" s="2"/>
      <c r="D6" s="2"/>
      <c r="E6" t="inlineStr" s="2">
        <is>
          <t xml:space="preserve">Girdi. Örnek değer; ölçüt değildir.</t>
        </is>
      </c>
    </row>
    <row r="7">
      <c r="A7" t="inlineStr" s="2">
        <is>
          <t xml:space="preserve">Yılda satış yapılan ay</t>
        </is>
      </c>
      <c r="B7" s="2">
        <v>11</v>
      </c>
      <c r="C7" s="2"/>
      <c r="D7" s="2"/>
      <c r="E7" t="inlineStr" s="2">
        <is>
          <t xml:space="preserve">Girdi. Tatil ve izin aylarını düşün.</t>
        </is>
      </c>
    </row>
    <row r="8">
      <c r="A8" t="inlineStr" s="2">
        <is>
          <t xml:space="preserve">Yılda satış yapılan hafta</t>
        </is>
      </c>
      <c r="B8" s="2">
        <v>46</v>
      </c>
      <c r="C8" s="2"/>
      <c r="D8" s="2"/>
      <c r="E8" t="inlineStr" s="2">
        <is>
          <t xml:space="preserve">Girdi. Bayram ve tatil haftalarını düşün.</t>
        </is>
      </c>
    </row>
    <row r="9">
      <c r="A9" t="inlineStr" s="2">
        <is>
          <t xml:space="preserve">HESAPLANAN (formül, değiştirmeyin)</t>
        </is>
      </c>
      <c r="B9" t="inlineStr" s="2">
        <is>
          <t xml:space="preserve">Yıllık</t>
        </is>
      </c>
      <c r="C9" t="inlineStr" s="2">
        <is>
          <t xml:space="preserve">Aylık</t>
        </is>
      </c>
      <c r="D9" t="inlineStr" s="2">
        <is>
          <t xml:space="preserve">Haftalık</t>
        </is>
      </c>
      <c r="E9" s="2"/>
    </row>
    <row r="10">
      <c r="A10" t="inlineStr" s="2">
        <is>
          <t xml:space="preserve">Gereken anlaşma</t>
        </is>
      </c>
      <c r="B10" s="2">
        <f>IF(B3&gt;0,ROUNDUP(B2/B3,0),"")</f>
      </c>
      <c r="C10" s="2">
        <f>IF(B10="","",ROUNDUP(B10/$B$7,0))</f>
      </c>
      <c r="D10" s="2">
        <f>IF(B10="","",ROUNDUP(B10/$B$8,0))</f>
      </c>
      <c r="E10" t="inlineStr" s="2">
        <is>
          <t xml:space="preserve">Gelir hedefi ÷ ortalama anlaşma</t>
        </is>
      </c>
    </row>
    <row r="11">
      <c r="A11" t="inlineStr" s="2">
        <is>
          <t xml:space="preserve">Gereken teklif</t>
        </is>
      </c>
      <c r="B11" s="2">
        <f>IF(OR(B10="",B4&lt;=0),"",ROUNDUP(B10/B4,0))</f>
      </c>
      <c r="C11" s="2">
        <f>IF(B11="","",ROUNDUP(B11/$B$7,0))</f>
      </c>
      <c r="D11" s="2">
        <f>IF(B11="","",ROUNDUP(B11/$B$8,0))</f>
      </c>
      <c r="E11" t="inlineStr" s="2">
        <is>
          <t xml:space="preserve">Anlaşma ÷ teklif→anlaşma oranı</t>
        </is>
      </c>
    </row>
    <row r="12">
      <c r="A12" t="inlineStr" s="2">
        <is>
          <t xml:space="preserve">Gereken görüşme</t>
        </is>
      </c>
      <c r="B12" s="2">
        <f>IF(OR(B11="",B5&lt;=0),"",ROUNDUP(B11/B5,0))</f>
      </c>
      <c r="C12" s="2">
        <f>IF(B12="","",ROUNDUP(B12/$B$7,0))</f>
      </c>
      <c r="D12" s="2">
        <f>IF(B12="","",ROUNDUP(B12/$B$8,0))</f>
      </c>
      <c r="E12" t="inlineStr" s="2">
        <is>
          <t xml:space="preserve">Teklif ÷ görüşme→teklif oranı</t>
        </is>
      </c>
    </row>
    <row r="13">
      <c r="A13" t="inlineStr" s="2">
        <is>
          <t xml:space="preserve">Gereken lead</t>
        </is>
      </c>
      <c r="B13" s="2">
        <f>IF(OR(B12="",B6&lt;=0),"",ROUNDUP(B12/B6,0))</f>
      </c>
      <c r="C13" s="2">
        <f>IF(B13="","",ROUNDUP(B13/$B$7,0))</f>
      </c>
      <c r="D13" s="2">
        <f>IF(B13="","",ROUNDUP(B13/$B$8,0))</f>
      </c>
      <c r="E13" t="inlineStr" s="2">
        <is>
          <t xml:space="preserve">Görüşme ÷ lead→görüşme oranı</t>
        </is>
      </c>
    </row>
    <row r="14">
      <c r="A14" t="inlineStr" s="2">
        <is>
          <t xml:space="preserve">Lead → anlaşma toplam oranı</t>
        </is>
      </c>
      <c r="B14" s="2">
        <f>ROUND(B4*B5*B6,4)</f>
      </c>
      <c r="C14" s="2"/>
      <c r="D14" s="2"/>
      <c r="E14" t="inlineStr" s="2">
        <is>
          <t xml:space="preserve">Üç oranın çarpımı</t>
        </is>
      </c>
    </row>
    <row r="15">
      <c r="A15" s="2"/>
      <c r="B15" s="2"/>
      <c r="C15" s="2"/>
      <c r="D15" s="2"/>
      <c r="E15" s="2"/>
    </row>
    <row r="16">
      <c r="A16" t="inlineStr" s="2">
        <is>
          <t xml:space="preserve">AŞAMA GÜN SINIRI</t>
        </is>
      </c>
      <c r="B16" t="inlineStr" s="2">
        <is>
          <t xml:space="preserve">Gün</t>
        </is>
      </c>
      <c r="C16" s="2"/>
      <c r="D16" s="2"/>
      <c r="E16" t="inlineStr" s="2">
        <is>
          <t xml:space="preserve">Fırsat bu kadar gün aynı aşamada kalırsa Huni sayfasında Bayat görünür.</t>
        </is>
      </c>
    </row>
    <row r="17">
      <c r="A17" t="inlineStr" s="2">
        <is>
          <t xml:space="preserve">Lead</t>
        </is>
      </c>
      <c r="B17" s="2">
        <v>14</v>
      </c>
      <c r="C17" s="2"/>
      <c r="D17" s="2"/>
      <c r="E17" t="inlineStr" s="2">
        <is>
          <t xml:space="preserve">Örnek; kendi satış döngünüze göre değiştirin.</t>
        </is>
      </c>
    </row>
    <row r="18">
      <c r="A18" t="inlineStr" s="2">
        <is>
          <t xml:space="preserve">Görüşme</t>
        </is>
      </c>
      <c r="B18" s="2">
        <v>21</v>
      </c>
      <c r="C18" s="2"/>
      <c r="D18" s="2"/>
      <c r="E18" t="inlineStr" s="2">
        <is>
          <t xml:space="preserve">Örnek</t>
        </is>
      </c>
    </row>
    <row r="19">
      <c r="A19" t="inlineStr" s="2">
        <is>
          <t xml:space="preserve">Teklif</t>
        </is>
      </c>
      <c r="B19" s="2">
        <v>21</v>
      </c>
      <c r="C19" s="2"/>
      <c r="D19" s="2"/>
      <c r="E19" t="inlineStr" s="2">
        <is>
          <t xml:space="preserve">Örnek</t>
        </is>
      </c>
    </row>
    <row r="20">
      <c r="A20" t="inlineStr" s="2">
        <is>
          <t xml:space="preserve">Pazarlık</t>
        </is>
      </c>
      <c r="B20" s="2">
        <v>14</v>
      </c>
      <c r="C20" s="2"/>
      <c r="D20" s="2"/>
      <c r="E20" t="inlineStr" s="2">
        <is>
          <t xml:space="preserve">Örnek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22" customWidth="1"/>
    <col min="3" max="3" width="14" customWidth="1"/>
    <col min="4" max="4" width="14" customWidth="1"/>
    <col min="5" max="5" width="18" customWidth="1"/>
    <col min="6" max="6" width="28" customWidth="1"/>
    <col min="7" max="7" width="18" customWidth="1"/>
    <col min="8" max="8" width="14" customWidth="1"/>
    <col min="9" max="9" width="11" customWidth="1"/>
    <col min="10" max="10" width="20" customWidth="1"/>
    <col min="11" max="11" width="34" customWidth="1"/>
  </cols>
  <sheetData>
    <row r="1">
      <c r="A1" t="inlineStr" s="1">
        <is>
          <t xml:space="preserve">Fırsat</t>
        </is>
      </c>
      <c r="B1" t="inlineStr" s="1">
        <is>
          <t xml:space="preserve">Şirket</t>
        </is>
      </c>
      <c r="C1" t="inlineStr" s="1">
        <is>
          <t xml:space="preserve">Tutar (TL)</t>
        </is>
      </c>
      <c r="D1" t="inlineStr" s="1">
        <is>
          <t xml:space="preserve">Aşama</t>
        </is>
      </c>
      <c r="E1" t="inlineStr" s="1">
        <is>
          <t xml:space="preserve">Aşamaya giriş tarihi</t>
        </is>
      </c>
      <c r="F1" t="inlineStr" s="1">
        <is>
          <t xml:space="preserve">Sonraki adım</t>
        </is>
      </c>
      <c r="G1" t="inlineStr" s="1">
        <is>
          <t xml:space="preserve">Sonraki adım tarihi</t>
        </is>
      </c>
      <c r="H1" t="inlineStr" s="1">
        <is>
          <t xml:space="preserve">Aşamadaki gün</t>
        </is>
      </c>
      <c r="I1" t="inlineStr" s="1">
        <is>
          <t xml:space="preserve">Gün sınırı</t>
        </is>
      </c>
      <c r="J1" t="inlineStr" s="1">
        <is>
          <t xml:space="preserve">Durum</t>
        </is>
      </c>
      <c r="K1" t="inlineStr" s="1">
        <is>
          <t xml:space="preserve">Not</t>
        </is>
      </c>
    </row>
    <row r="2">
      <c r="A2" t="inlineStr" s="2">
        <is>
          <t xml:space="preserve">Örnek: Lojistik paneli</t>
        </is>
      </c>
      <c r="B2" t="inlineStr" s="2">
        <is>
          <t xml:space="preserve">Örnek A.Ş.</t>
        </is>
      </c>
      <c r="C2" s="2">
        <v>180000</v>
      </c>
      <c r="D2" t="inlineStr" s="2">
        <is>
          <t xml:space="preserve">Teklif</t>
        </is>
      </c>
      <c r="E2" s="2">
        <f>TODAY()-30</f>
      </c>
      <c r="F2" t="inlineStr" s="2">
        <is>
          <t xml:space="preserve">Teklif sonrası görüşme</t>
        </is>
      </c>
      <c r="G2" s="2">
        <f>TODAY()+2</f>
      </c>
      <c r="H2" s="2">
        <f>IF(OR(D2="",E2=""),"",TODAY()-E2)</f>
      </c>
      <c r="I2" s="2">
        <f>IFERROR(VLOOKUP(D2,Hedef!$A$17:$B$20,2,FALSE),"")</f>
      </c>
      <c r="J2" s="2">
        <f>IF(OR(H2="",I2=""),"",IF(H2&gt;I2,"Bayat",IF(G2="","Sonraki adım yok",IF(G2&lt;TODAY(),"Adım gecikti",""))))</f>
      </c>
      <c r="K2" t="inlineStr" s="2">
        <is>
          <t xml:space="preserve">Süre sınırı aşıldı → Bayat</t>
        </is>
      </c>
    </row>
    <row r="3">
      <c r="A3" t="inlineStr" s="2">
        <is>
          <t xml:space="preserve">Örnek: Stok modülü</t>
        </is>
      </c>
      <c r="B3" t="inlineStr" s="2">
        <is>
          <t xml:space="preserve">Örnek Ltd.</t>
        </is>
      </c>
      <c r="C3" s="2">
        <v>90000</v>
      </c>
      <c r="D3" t="inlineStr" s="2">
        <is>
          <t xml:space="preserve">Görüşme</t>
        </is>
      </c>
      <c r="E3" s="2">
        <f>TODAY()-5</f>
      </c>
      <c r="F3" t="inlineStr" s="2">
        <is>
          <t xml:space="preserve">Keşif özeti e-postası</t>
        </is>
      </c>
      <c r="G3" s="2">
        <f>TODAY()-1</f>
      </c>
      <c r="H3" s="2">
        <f>IF(OR(D3="",E3=""),"",TODAY()-E3)</f>
      </c>
      <c r="I3" s="2">
        <f>IFERROR(VLOOKUP(D3,Hedef!$A$17:$B$20,2,FALSE),"")</f>
      </c>
      <c r="J3" s="2">
        <f>IF(OR(H3="",I3=""),"",IF(H3&gt;I3,"Bayat",IF(G3="","Sonraki adım yok",IF(G3&lt;TODAY(),"Adım gecikti",""))))</f>
      </c>
      <c r="K3" t="inlineStr" s="2">
        <is>
          <t xml:space="preserve">Tarih geçti → Adım gecikti</t>
        </is>
      </c>
    </row>
    <row r="4">
      <c r="A4" t="inlineStr" s="2">
        <is>
          <t xml:space="preserve">Örnek: Yıllık lisans</t>
        </is>
      </c>
      <c r="B4" t="inlineStr" s="2">
        <is>
          <t xml:space="preserve">Örnek Gıda</t>
        </is>
      </c>
      <c r="C4" s="2">
        <v>150000</v>
      </c>
      <c r="D4" t="inlineStr" s="2">
        <is>
          <t xml:space="preserve">Lead</t>
        </is>
      </c>
      <c r="E4" s="2">
        <f>TODAY()-3</f>
      </c>
      <c r="F4" s="2"/>
      <c r="G4" s="2"/>
      <c r="H4" s="2">
        <f>IF(OR(D4="",E4=""),"",TODAY()-E4)</f>
      </c>
      <c r="I4" s="2">
        <f>IFERROR(VLOOKUP(D4,Hedef!$A$17:$B$20,2,FALSE),"")</f>
      </c>
      <c r="J4" s="2">
        <f>IF(OR(H4="",I4=""),"",IF(H4&gt;I4,"Bayat",IF(G4="","Sonraki adım yok",IF(G4&lt;TODAY(),"Adım gecikti",""))))</f>
      </c>
      <c r="K4" t="inlineStr" s="2">
        <is>
          <t xml:space="preserve">Sonraki adım boş</t>
        </is>
      </c>
    </row>
    <row r="5">
      <c r="A5" t="inlineStr" s="2">
        <is>
          <t xml:space="preserve">Örnek: Entegrasyon</t>
        </is>
      </c>
      <c r="B5" t="inlineStr" s="2">
        <is>
          <t xml:space="preserve">Örnek Yazılım</t>
        </is>
      </c>
      <c r="C5" s="2">
        <v>240000</v>
      </c>
      <c r="D5" t="inlineStr" s="2">
        <is>
          <t xml:space="preserve">Pazarlık</t>
        </is>
      </c>
      <c r="E5" s="2">
        <f>TODAY()-4</f>
      </c>
      <c r="F5" t="inlineStr" s="2">
        <is>
          <t xml:space="preserve">Sözleşme taslağı</t>
        </is>
      </c>
      <c r="G5" s="2">
        <f>TODAY()+3</f>
      </c>
      <c r="H5" s="2">
        <f>IF(OR(D5="",E5=""),"",TODAY()-E5)</f>
      </c>
      <c r="I5" s="2">
        <f>IFERROR(VLOOKUP(D5,Hedef!$A$17:$B$20,2,FALSE),"")</f>
      </c>
      <c r="J5" s="2">
        <f>IF(OR(H5="",I5=""),"",IF(H5&gt;I5,"Bayat",IF(G5="","Sonraki adım yok",IF(G5&lt;TODAY(),"Adım gecikti",""))))</f>
      </c>
      <c r="K5" t="inlineStr" s="2">
        <is>
          <t xml:space="preserve">Sağlıklı</t>
        </is>
      </c>
    </row>
    <row r="6">
      <c r="A6" t="inlineStr" s="2">
        <is>
          <t xml:space="preserve">Örnek: Kapanan iş</t>
        </is>
      </c>
      <c r="B6" t="inlineStr" s="2">
        <is>
          <t xml:space="preserve">Örnek Tekstil</t>
        </is>
      </c>
      <c r="C6" s="2">
        <v>120000</v>
      </c>
      <c r="D6" t="inlineStr" s="2">
        <is>
          <t xml:space="preserve">Kazanıldı</t>
        </is>
      </c>
      <c r="E6" s="2">
        <f>TODAY()-10</f>
      </c>
      <c r="F6" s="2"/>
      <c r="G6" s="2"/>
      <c r="H6" s="2">
        <f>IF(OR(D6="",E6=""),"",TODAY()-E6)</f>
      </c>
      <c r="I6" s="2">
        <f>IFERROR(VLOOKUP(D6,Hedef!$A$17:$B$20,2,FALSE),"")</f>
      </c>
      <c r="J6" s="2">
        <f>IF(OR(H6="",I6=""),"",IF(H6&gt;I6,"Bayat",IF(G6="","Sonraki adım yok",IF(G6&lt;TODAY(),"Adım gecikti",""))))</f>
      </c>
      <c r="K6" t="inlineStr" s="2">
        <is>
          <t xml:space="preserve">Kapalı fırsatta uyarı yok</t>
        </is>
      </c>
    </row>
    <row r="7">
      <c r="A7" s="2"/>
      <c r="B7" s="2"/>
      <c r="C7" s="2"/>
      <c r="D7" s="2"/>
      <c r="E7" s="2"/>
      <c r="F7" s="2"/>
      <c r="G7" s="2"/>
      <c r="H7" s="2">
        <f>IF(OR(D7="",E7=""),"",TODAY()-E7)</f>
      </c>
      <c r="I7" s="2">
        <f>IFERROR(VLOOKUP(D7,Hedef!$A$17:$B$20,2,FALSE),"")</f>
      </c>
      <c r="J7" s="2">
        <f>IF(OR(H7="",I7=""),"",IF(H7&gt;I7,"Bayat",IF(G7="","Sonraki adım yok",IF(G7&lt;TODAY(),"Adım gecikti",""))))</f>
      </c>
      <c r="K7" s="2"/>
    </row>
    <row r="8">
      <c r="A8" s="2"/>
      <c r="B8" s="2"/>
      <c r="C8" s="2"/>
      <c r="D8" s="2"/>
      <c r="E8" s="2"/>
      <c r="F8" s="2"/>
      <c r="G8" s="2"/>
      <c r="H8" s="2">
        <f>IF(OR(D8="",E8=""),"",TODAY()-E8)</f>
      </c>
      <c r="I8" s="2">
        <f>IFERROR(VLOOKUP(D8,Hedef!$A$17:$B$20,2,FALSE),"")</f>
      </c>
      <c r="J8" s="2">
        <f>IF(OR(H8="",I8=""),"",IF(H8&gt;I8,"Bayat",IF(G8="","Sonraki adım yok",IF(G8&lt;TODAY(),"Adım gecikti",""))))</f>
      </c>
      <c r="K8" s="2"/>
    </row>
    <row r="9">
      <c r="A9" s="2"/>
      <c r="B9" s="2"/>
      <c r="C9" s="2"/>
      <c r="D9" s="2"/>
      <c r="E9" s="2"/>
      <c r="F9" s="2"/>
      <c r="G9" s="2"/>
      <c r="H9" s="2">
        <f>IF(OR(D9="",E9=""),"",TODAY()-E9)</f>
      </c>
      <c r="I9" s="2">
        <f>IFERROR(VLOOKUP(D9,Hedef!$A$17:$B$20,2,FALSE),"")</f>
      </c>
      <c r="J9" s="2">
        <f>IF(OR(H9="",I9=""),"",IF(H9&gt;I9,"Bayat",IF(G9="","Sonraki adım yok",IF(G9&lt;TODAY(),"Adım gecikti",""))))</f>
      </c>
      <c r="K9" s="2"/>
    </row>
    <row r="10">
      <c r="A10" s="2"/>
      <c r="B10" s="2"/>
      <c r="C10" s="2"/>
      <c r="D10" s="2"/>
      <c r="E10" s="2"/>
      <c r="F10" s="2"/>
      <c r="G10" s="2"/>
      <c r="H10" s="2">
        <f>IF(OR(D10="",E10=""),"",TODAY()-E10)</f>
      </c>
      <c r="I10" s="2">
        <f>IFERROR(VLOOKUP(D10,Hedef!$A$17:$B$20,2,FALSE),"")</f>
      </c>
      <c r="J10" s="2">
        <f>IF(OR(H10="",I10=""),"",IF(H10&gt;I10,"Bayat",IF(G10="","Sonraki adım yok",IF(G10&lt;TODAY(),"Adım gecikti",""))))</f>
      </c>
      <c r="K10" s="2"/>
    </row>
    <row r="11">
      <c r="A11" s="2"/>
      <c r="B11" s="2"/>
      <c r="C11" s="2"/>
      <c r="D11" s="2"/>
      <c r="E11" s="2"/>
      <c r="F11" s="2"/>
      <c r="G11" s="2"/>
      <c r="H11" s="2">
        <f>IF(OR(D11="",E11=""),"",TODAY()-E11)</f>
      </c>
      <c r="I11" s="2">
        <f>IFERROR(VLOOKUP(D11,Hedef!$A$17:$B$20,2,FALSE),"")</f>
      </c>
      <c r="J11" s="2">
        <f>IF(OR(H11="",I11=""),"",IF(H11&gt;I11,"Bayat",IF(G11="","Sonraki adım yok",IF(G11&lt;TODAY(),"Adım gecikti",""))))</f>
      </c>
      <c r="K11" s="2"/>
    </row>
    <row r="12">
      <c r="A12" s="2"/>
      <c r="B12" s="2"/>
      <c r="C12" s="2"/>
      <c r="D12" s="2"/>
      <c r="E12" s="2"/>
      <c r="F12" s="2"/>
      <c r="G12" s="2"/>
      <c r="H12" s="2">
        <f>IF(OR(D12="",E12=""),"",TODAY()-E12)</f>
      </c>
      <c r="I12" s="2">
        <f>IFERROR(VLOOKUP(D12,Hedef!$A$17:$B$20,2,FALSE),"")</f>
      </c>
      <c r="J12" s="2">
        <f>IF(OR(H12="",I12=""),"",IF(H12&gt;I12,"Bayat",IF(G12="","Sonraki adım yok",IF(G12&lt;TODAY(),"Adım gecikti",""))))</f>
      </c>
      <c r="K12" s="2"/>
    </row>
    <row r="13">
      <c r="A13" s="2"/>
      <c r="B13" s="2"/>
      <c r="C13" s="2"/>
      <c r="D13" s="2"/>
      <c r="E13" s="2"/>
      <c r="F13" s="2"/>
      <c r="G13" s="2"/>
      <c r="H13" s="2">
        <f>IF(OR(D13="",E13=""),"",TODAY()-E13)</f>
      </c>
      <c r="I13" s="2">
        <f>IFERROR(VLOOKUP(D13,Hedef!$A$17:$B$20,2,FALSE),"")</f>
      </c>
      <c r="J13" s="2">
        <f>IF(OR(H13="",I13=""),"",IF(H13&gt;I13,"Bayat",IF(G13="","Sonraki adım yok",IF(G13&lt;TODAY(),"Adım gecikti",""))))</f>
      </c>
      <c r="K13" s="2"/>
    </row>
    <row r="14">
      <c r="A14" s="2"/>
      <c r="B14" s="2"/>
      <c r="C14" s="2"/>
      <c r="D14" s="2"/>
      <c r="E14" s="2"/>
      <c r="F14" s="2"/>
      <c r="G14" s="2"/>
      <c r="H14" s="2">
        <f>IF(OR(D14="",E14=""),"",TODAY()-E14)</f>
      </c>
      <c r="I14" s="2">
        <f>IFERROR(VLOOKUP(D14,Hedef!$A$17:$B$20,2,FALSE),"")</f>
      </c>
      <c r="J14" s="2">
        <f>IF(OR(H14="",I14=""),"",IF(H14&gt;I14,"Bayat",IF(G14="","Sonraki adım yok",IF(G14&lt;TODAY(),"Adım gecikti",""))))</f>
      </c>
      <c r="K14" s="2"/>
    </row>
    <row r="15">
      <c r="A15" s="2"/>
      <c r="B15" s="2"/>
      <c r="C15" s="2"/>
      <c r="D15" s="2"/>
      <c r="E15" s="2"/>
      <c r="F15" s="2"/>
      <c r="G15" s="2"/>
      <c r="H15" s="2">
        <f>IF(OR(D15="",E15=""),"",TODAY()-E15)</f>
      </c>
      <c r="I15" s="2">
        <f>IFERROR(VLOOKUP(D15,Hedef!$A$17:$B$20,2,FALSE),"")</f>
      </c>
      <c r="J15" s="2">
        <f>IF(OR(H15="",I15=""),"",IF(H15&gt;I15,"Bayat",IF(G15="","Sonraki adım yok",IF(G15&lt;TODAY(),"Adım gecikti",""))))</f>
      </c>
      <c r="K15" s="2"/>
    </row>
    <row r="16">
      <c r="A16" s="2"/>
      <c r="B16" s="2"/>
      <c r="C16" s="2"/>
      <c r="D16" s="2"/>
      <c r="E16" s="2"/>
      <c r="F16" s="2"/>
      <c r="G16" s="2"/>
      <c r="H16" s="2">
        <f>IF(OR(D16="",E16=""),"",TODAY()-E16)</f>
      </c>
      <c r="I16" s="2">
        <f>IFERROR(VLOOKUP(D16,Hedef!$A$17:$B$20,2,FALSE),"")</f>
      </c>
      <c r="J16" s="2">
        <f>IF(OR(H16="",I16=""),"",IF(H16&gt;I16,"Bayat",IF(G16="","Sonraki adım yok",IF(G16&lt;TODAY(),"Adım gecikti",""))))</f>
      </c>
      <c r="K16" s="2"/>
    </row>
    <row r="17">
      <c r="A17" s="2"/>
      <c r="B17" s="2"/>
      <c r="C17" s="2"/>
      <c r="D17" s="2"/>
      <c r="E17" s="2"/>
      <c r="F17" s="2"/>
      <c r="G17" s="2"/>
      <c r="H17" s="2">
        <f>IF(OR(D17="",E17=""),"",TODAY()-E17)</f>
      </c>
      <c r="I17" s="2">
        <f>IFERROR(VLOOKUP(D17,Hedef!$A$17:$B$20,2,FALSE),"")</f>
      </c>
      <c r="J17" s="2">
        <f>IF(OR(H17="",I17=""),"",IF(H17&gt;I17,"Bayat",IF(G17="","Sonraki adım yok",IF(G17&lt;TODAY(),"Adım gecikti",""))))</f>
      </c>
      <c r="K17" s="2"/>
    </row>
    <row r="18">
      <c r="A18" s="2"/>
      <c r="B18" s="2"/>
      <c r="C18" s="2"/>
      <c r="D18" s="2"/>
      <c r="E18" s="2"/>
      <c r="F18" s="2"/>
      <c r="G18" s="2"/>
      <c r="H18" s="2">
        <f>IF(OR(D18="",E18=""),"",TODAY()-E18)</f>
      </c>
      <c r="I18" s="2">
        <f>IFERROR(VLOOKUP(D18,Hedef!$A$17:$B$20,2,FALSE),"")</f>
      </c>
      <c r="J18" s="2">
        <f>IF(OR(H18="",I18=""),"",IF(H18&gt;I18,"Bayat",IF(G18="","Sonraki adım yok",IF(G18&lt;TODAY(),"Adım gecikti",""))))</f>
      </c>
      <c r="K18" s="2"/>
    </row>
    <row r="19">
      <c r="A19" s="2"/>
      <c r="B19" s="2"/>
      <c r="C19" s="2"/>
      <c r="D19" s="2"/>
      <c r="E19" s="2"/>
      <c r="F19" s="2"/>
      <c r="G19" s="2"/>
      <c r="H19" s="2">
        <f>IF(OR(D19="",E19=""),"",TODAY()-E19)</f>
      </c>
      <c r="I19" s="2">
        <f>IFERROR(VLOOKUP(D19,Hedef!$A$17:$B$20,2,FALSE),"")</f>
      </c>
      <c r="J19" s="2">
        <f>IF(OR(H19="",I19=""),"",IF(H19&gt;I19,"Bayat",IF(G19="","Sonraki adım yok",IF(G19&lt;TODAY(),"Adım gecikti",""))))</f>
      </c>
      <c r="K19" s="2"/>
    </row>
    <row r="20">
      <c r="A20" s="2"/>
      <c r="B20" s="2"/>
      <c r="C20" s="2"/>
      <c r="D20" s="2"/>
      <c r="E20" s="2"/>
      <c r="F20" s="2"/>
      <c r="G20" s="2"/>
      <c r="H20" s="2">
        <f>IF(OR(D20="",E20=""),"",TODAY()-E20)</f>
      </c>
      <c r="I20" s="2">
        <f>IFERROR(VLOOKUP(D20,Hedef!$A$17:$B$20,2,FALSE),"")</f>
      </c>
      <c r="J20" s="2">
        <f>IF(OR(H20="",I20=""),"",IF(H20&gt;I20,"Bayat",IF(G20="","Sonraki adım yok",IF(G20&lt;TODAY(),"Adım gecikti",""))))</f>
      </c>
      <c r="K20" s="2"/>
    </row>
    <row r="21">
      <c r="A21" s="2"/>
      <c r="B21" s="2"/>
      <c r="C21" s="2"/>
      <c r="D21" s="2"/>
      <c r="E21" s="2"/>
      <c r="F21" s="2"/>
      <c r="G21" s="2"/>
      <c r="H21" s="2">
        <f>IF(OR(D21="",E21=""),"",TODAY()-E21)</f>
      </c>
      <c r="I21" s="2">
        <f>IFERROR(VLOOKUP(D21,Hedef!$A$17:$B$20,2,FALSE),"")</f>
      </c>
      <c r="J21" s="2">
        <f>IF(OR(H21="",I21=""),"",IF(H21&gt;I21,"Bayat",IF(G21="","Sonraki adım yok",IF(G21&lt;TODAY(),"Adım gecikti",""))))</f>
      </c>
      <c r="K21" s="2"/>
    </row>
    <row r="22">
      <c r="A22" s="2"/>
      <c r="B22" s="2"/>
      <c r="C22" s="2"/>
      <c r="D22" s="2"/>
      <c r="E22" s="2"/>
      <c r="F22" s="2"/>
      <c r="G22" s="2"/>
      <c r="H22" s="2">
        <f>IF(OR(D22="",E22=""),"",TODAY()-E22)</f>
      </c>
      <c r="I22" s="2">
        <f>IFERROR(VLOOKUP(D22,Hedef!$A$17:$B$20,2,FALSE),"")</f>
      </c>
      <c r="J22" s="2">
        <f>IF(OR(H22="",I22=""),"",IF(H22&gt;I22,"Bayat",IF(G22="","Sonraki adım yok",IF(G22&lt;TODAY(),"Adım gecikti",""))))</f>
      </c>
      <c r="K22" s="2"/>
    </row>
    <row r="23">
      <c r="A23" s="2"/>
      <c r="B23" s="2"/>
      <c r="C23" s="2"/>
      <c r="D23" s="2"/>
      <c r="E23" s="2"/>
      <c r="F23" s="2"/>
      <c r="G23" s="2"/>
      <c r="H23" s="2">
        <f>IF(OR(D23="",E23=""),"",TODAY()-E23)</f>
      </c>
      <c r="I23" s="2">
        <f>IFERROR(VLOOKUP(D23,Hedef!$A$17:$B$20,2,FALSE),"")</f>
      </c>
      <c r="J23" s="2">
        <f>IF(OR(H23="",I23=""),"",IF(H23&gt;I23,"Bayat",IF(G23="","Sonraki adım yok",IF(G23&lt;TODAY(),"Adım gecikti",""))))</f>
      </c>
      <c r="K23" s="2"/>
    </row>
    <row r="24">
      <c r="A24" s="2"/>
      <c r="B24" s="2"/>
      <c r="C24" s="2"/>
      <c r="D24" s="2"/>
      <c r="E24" s="2"/>
      <c r="F24" s="2"/>
      <c r="G24" s="2"/>
      <c r="H24" s="2">
        <f>IF(OR(D24="",E24=""),"",TODAY()-E24)</f>
      </c>
      <c r="I24" s="2">
        <f>IFERROR(VLOOKUP(D24,Hedef!$A$17:$B$20,2,FALSE),"")</f>
      </c>
      <c r="J24" s="2">
        <f>IF(OR(H24="",I24=""),"",IF(H24&gt;I24,"Bayat",IF(G24="","Sonraki adım yok",IF(G24&lt;TODAY(),"Adım gecikti",""))))</f>
      </c>
      <c r="K24" s="2"/>
    </row>
    <row r="25">
      <c r="A25" s="2"/>
      <c r="B25" s="2"/>
      <c r="C25" s="2"/>
      <c r="D25" s="2"/>
      <c r="E25" s="2"/>
      <c r="F25" s="2"/>
      <c r="G25" s="2"/>
      <c r="H25" s="2">
        <f>IF(OR(D25="",E25=""),"",TODAY()-E25)</f>
      </c>
      <c r="I25" s="2">
        <f>IFERROR(VLOOKUP(D25,Hedef!$A$17:$B$20,2,FALSE),"")</f>
      </c>
      <c r="J25" s="2">
        <f>IF(OR(H25="",I25=""),"",IF(H25&gt;I25,"Bayat",IF(G25="","Sonraki adım yok",IF(G25&lt;TODAY(),"Adım gecikti",""))))</f>
      </c>
      <c r="K25" s="2"/>
    </row>
    <row r="26">
      <c r="A26" s="2"/>
      <c r="B26" s="2"/>
      <c r="C26" s="2"/>
      <c r="D26" s="2"/>
      <c r="E26" s="2"/>
      <c r="F26" s="2"/>
      <c r="G26" s="2"/>
      <c r="H26" s="2">
        <f>IF(OR(D26="",E26=""),"",TODAY()-E26)</f>
      </c>
      <c r="I26" s="2">
        <f>IFERROR(VLOOKUP(D26,Hedef!$A$17:$B$20,2,FALSE),"")</f>
      </c>
      <c r="J26" s="2">
        <f>IF(OR(H26="",I26=""),"",IF(H26&gt;I26,"Bayat",IF(G26="","Sonraki adım yok",IF(G26&lt;TODAY(),"Adım gecikti",""))))</f>
      </c>
      <c r="K26" s="2"/>
    </row>
    <row r="27">
      <c r="A27" s="2"/>
      <c r="B27" s="2"/>
      <c r="C27" s="2"/>
      <c r="D27" s="2"/>
      <c r="E27" s="2"/>
      <c r="F27" s="2"/>
      <c r="G27" s="2"/>
      <c r="H27" s="2">
        <f>IF(OR(D27="",E27=""),"",TODAY()-E27)</f>
      </c>
      <c r="I27" s="2">
        <f>IFERROR(VLOOKUP(D27,Hedef!$A$17:$B$20,2,FALSE),"")</f>
      </c>
      <c r="J27" s="2">
        <f>IF(OR(H27="",I27=""),"",IF(H27&gt;I27,"Bayat",IF(G27="","Sonraki adım yok",IF(G27&lt;TODAY(),"Adım gecikti",""))))</f>
      </c>
      <c r="K27" s="2"/>
    </row>
    <row r="28">
      <c r="A28" s="2"/>
      <c r="B28" s="2"/>
      <c r="C28" s="2"/>
      <c r="D28" s="2"/>
      <c r="E28" s="2"/>
      <c r="F28" s="2"/>
      <c r="G28" s="2"/>
      <c r="H28" s="2">
        <f>IF(OR(D28="",E28=""),"",TODAY()-E28)</f>
      </c>
      <c r="I28" s="2">
        <f>IFERROR(VLOOKUP(D28,Hedef!$A$17:$B$20,2,FALSE),"")</f>
      </c>
      <c r="J28" s="2">
        <f>IF(OR(H28="",I28=""),"",IF(H28&gt;I28,"Bayat",IF(G28="","Sonraki adım yok",IF(G28&lt;TODAY(),"Adım gecikti",""))))</f>
      </c>
      <c r="K28" s="2"/>
    </row>
    <row r="29">
      <c r="A29" s="2"/>
      <c r="B29" s="2"/>
      <c r="C29" s="2"/>
      <c r="D29" s="2"/>
      <c r="E29" s="2"/>
      <c r="F29" s="2"/>
      <c r="G29" s="2"/>
      <c r="H29" s="2">
        <f>IF(OR(D29="",E29=""),"",TODAY()-E29)</f>
      </c>
      <c r="I29" s="2">
        <f>IFERROR(VLOOKUP(D29,Hedef!$A$17:$B$20,2,FALSE),"")</f>
      </c>
      <c r="J29" s="2">
        <f>IF(OR(H29="",I29=""),"",IF(H29&gt;I29,"Bayat",IF(G29="","Sonraki adım yok",IF(G29&lt;TODAY(),"Adım gecikti",""))))</f>
      </c>
      <c r="K29" s="2"/>
    </row>
    <row r="30">
      <c r="A30" s="2"/>
      <c r="B30" s="2"/>
      <c r="C30" s="2"/>
      <c r="D30" s="2"/>
      <c r="E30" s="2"/>
      <c r="F30" s="2"/>
      <c r="G30" s="2"/>
      <c r="H30" s="2">
        <f>IF(OR(D30="",E30=""),"",TODAY()-E30)</f>
      </c>
      <c r="I30" s="2">
        <f>IFERROR(VLOOKUP(D30,Hedef!$A$17:$B$20,2,FALSE),"")</f>
      </c>
      <c r="J30" s="2">
        <f>IF(OR(H30="",I30=""),"",IF(H30&gt;I30,"Bayat",IF(G30="","Sonraki adım yok",IF(G30&lt;TODAY(),"Adım gecikti",""))))</f>
      </c>
      <c r="K30" s="2"/>
    </row>
    <row r="31">
      <c r="A31" s="2"/>
      <c r="B31" s="2"/>
      <c r="C31" s="2"/>
      <c r="D31" s="2"/>
      <c r="E31" s="2"/>
      <c r="F31" s="2"/>
      <c r="G31" s="2"/>
      <c r="H31" s="2">
        <f>IF(OR(D31="",E31=""),"",TODAY()-E31)</f>
      </c>
      <c r="I31" s="2">
        <f>IFERROR(VLOOKUP(D31,Hedef!$A$17:$B$20,2,FALSE),"")</f>
      </c>
      <c r="J31" s="2">
        <f>IF(OR(H31="",I31=""),"",IF(H31&gt;I31,"Bayat",IF(G31="","Sonraki adım yok",IF(G31&lt;TODAY(),"Adım gecikti",""))))</f>
      </c>
      <c r="K31" s="2"/>
    </row>
    <row r="32">
      <c r="A32" s="2"/>
      <c r="B32" s="2"/>
      <c r="C32" s="2"/>
      <c r="D32" s="2"/>
      <c r="E32" s="2"/>
      <c r="F32" s="2"/>
      <c r="G32" s="2"/>
      <c r="H32" s="2">
        <f>IF(OR(D32="",E32=""),"",TODAY()-E32)</f>
      </c>
      <c r="I32" s="2">
        <f>IFERROR(VLOOKUP(D32,Hedef!$A$17:$B$20,2,FALSE),"")</f>
      </c>
      <c r="J32" s="2">
        <f>IF(OR(H32="",I32=""),"",IF(H32&gt;I32,"Bayat",IF(G32="","Sonraki adım yok",IF(G32&lt;TODAY(),"Adım gecikti",""))))</f>
      </c>
      <c r="K32" s="2"/>
    </row>
    <row r="33">
      <c r="A33" s="2"/>
      <c r="B33" s="2"/>
      <c r="C33" s="2"/>
      <c r="D33" s="2"/>
      <c r="E33" s="2"/>
      <c r="F33" s="2"/>
      <c r="G33" s="2"/>
      <c r="H33" s="2">
        <f>IF(OR(D33="",E33=""),"",TODAY()-E33)</f>
      </c>
      <c r="I33" s="2">
        <f>IFERROR(VLOOKUP(D33,Hedef!$A$17:$B$20,2,FALSE),"")</f>
      </c>
      <c r="J33" s="2">
        <f>IF(OR(H33="",I33=""),"",IF(H33&gt;I33,"Bayat",IF(G33="","Sonraki adım yok",IF(G33&lt;TODAY(),"Adım gecikti",""))))</f>
      </c>
      <c r="K33" s="2"/>
    </row>
    <row r="34">
      <c r="A34" s="2"/>
      <c r="B34" s="2"/>
      <c r="C34" s="2"/>
      <c r="D34" s="2"/>
      <c r="E34" s="2"/>
      <c r="F34" s="2"/>
      <c r="G34" s="2"/>
      <c r="H34" s="2">
        <f>IF(OR(D34="",E34=""),"",TODAY()-E34)</f>
      </c>
      <c r="I34" s="2">
        <f>IFERROR(VLOOKUP(D34,Hedef!$A$17:$B$20,2,FALSE),"")</f>
      </c>
      <c r="J34" s="2">
        <f>IF(OR(H34="",I34=""),"",IF(H34&gt;I34,"Bayat",IF(G34="","Sonraki adım yok",IF(G34&lt;TODAY(),"Adım gecikti",""))))</f>
      </c>
      <c r="K34" s="2"/>
    </row>
    <row r="35">
      <c r="A35" s="2"/>
      <c r="B35" s="2"/>
      <c r="C35" s="2"/>
      <c r="D35" s="2"/>
      <c r="E35" s="2"/>
      <c r="F35" s="2"/>
      <c r="G35" s="2"/>
      <c r="H35" s="2">
        <f>IF(OR(D35="",E35=""),"",TODAY()-E35)</f>
      </c>
      <c r="I35" s="2">
        <f>IFERROR(VLOOKUP(D35,Hedef!$A$17:$B$20,2,FALSE),"")</f>
      </c>
      <c r="J35" s="2">
        <f>IF(OR(H35="",I35=""),"",IF(H35&gt;I35,"Bayat",IF(G35="","Sonraki adım yok",IF(G35&lt;TODAY(),"Adım gecikti",""))))</f>
      </c>
      <c r="K35" s="2"/>
    </row>
    <row r="36">
      <c r="A36" s="2"/>
      <c r="B36" s="2"/>
      <c r="C36" s="2"/>
      <c r="D36" s="2"/>
      <c r="E36" s="2"/>
      <c r="F36" s="2"/>
      <c r="G36" s="2"/>
      <c r="H36" s="2">
        <f>IF(OR(D36="",E36=""),"",TODAY()-E36)</f>
      </c>
      <c r="I36" s="2">
        <f>IFERROR(VLOOKUP(D36,Hedef!$A$17:$B$20,2,FALSE),"")</f>
      </c>
      <c r="J36" s="2">
        <f>IF(OR(H36="",I36=""),"",IF(H36&gt;I36,"Bayat",IF(G36="","Sonraki adım yok",IF(G36&lt;TODAY(),"Adım gecikti",""))))</f>
      </c>
      <c r="K36" s="2"/>
    </row>
    <row r="37">
      <c r="A37" s="2"/>
      <c r="B37" s="2"/>
      <c r="C37" s="2"/>
      <c r="D37" s="2"/>
      <c r="E37" s="2"/>
      <c r="F37" s="2"/>
      <c r="G37" s="2"/>
      <c r="H37" s="2">
        <f>IF(OR(D37="",E37=""),"",TODAY()-E37)</f>
      </c>
      <c r="I37" s="2">
        <f>IFERROR(VLOOKUP(D37,Hedef!$A$17:$B$20,2,FALSE),"")</f>
      </c>
      <c r="J37" s="2">
        <f>IF(OR(H37="",I37=""),"",IF(H37&gt;I37,"Bayat",IF(G37="","Sonraki adım yok",IF(G37&lt;TODAY(),"Adım gecikti",""))))</f>
      </c>
      <c r="K37" s="2"/>
    </row>
    <row r="38">
      <c r="A38" s="2"/>
      <c r="B38" s="2"/>
      <c r="C38" s="2"/>
      <c r="D38" s="2"/>
      <c r="E38" s="2"/>
      <c r="F38" s="2"/>
      <c r="G38" s="2"/>
      <c r="H38" s="2">
        <f>IF(OR(D38="",E38=""),"",TODAY()-E38)</f>
      </c>
      <c r="I38" s="2">
        <f>IFERROR(VLOOKUP(D38,Hedef!$A$17:$B$20,2,FALSE),"")</f>
      </c>
      <c r="J38" s="2">
        <f>IF(OR(H38="",I38=""),"",IF(H38&gt;I38,"Bayat",IF(G38="","Sonraki adım yok",IF(G38&lt;TODAY(),"Adım gecikti",""))))</f>
      </c>
      <c r="K38" s="2"/>
    </row>
    <row r="39">
      <c r="A39" s="2"/>
      <c r="B39" s="2"/>
      <c r="C39" s="2"/>
      <c r="D39" s="2"/>
      <c r="E39" s="2"/>
      <c r="F39" s="2"/>
      <c r="G39" s="2"/>
      <c r="H39" s="2">
        <f>IF(OR(D39="",E39=""),"",TODAY()-E39)</f>
      </c>
      <c r="I39" s="2">
        <f>IFERROR(VLOOKUP(D39,Hedef!$A$17:$B$20,2,FALSE),"")</f>
      </c>
      <c r="J39" s="2">
        <f>IF(OR(H39="",I39=""),"",IF(H39&gt;I39,"Bayat",IF(G39="","Sonraki adım yok",IF(G39&lt;TODAY(),"Adım gecikti",""))))</f>
      </c>
      <c r="K39" s="2"/>
    </row>
    <row r="40">
      <c r="A40" s="2"/>
      <c r="B40" s="2"/>
      <c r="C40" s="2"/>
      <c r="D40" s="2"/>
      <c r="E40" s="2"/>
      <c r="F40" s="2"/>
      <c r="G40" s="2"/>
      <c r="H40" s="2">
        <f>IF(OR(D40="",E40=""),"",TODAY()-E40)</f>
      </c>
      <c r="I40" s="2">
        <f>IFERROR(VLOOKUP(D40,Hedef!$A$17:$B$20,2,FALSE),"")</f>
      </c>
      <c r="J40" s="2">
        <f>IF(OR(H40="",I40=""),"",IF(H40&gt;I40,"Bayat",IF(G40="","Sonraki adım yok",IF(G40&lt;TODAY(),"Adım gecikti",""))))</f>
      </c>
      <c r="K40" s="2"/>
    </row>
    <row r="41">
      <c r="A41" s="2"/>
      <c r="B41" s="2"/>
      <c r="C41" s="2"/>
      <c r="D41" s="2"/>
      <c r="E41" s="2"/>
      <c r="F41" s="2"/>
      <c r="G41" s="2"/>
      <c r="H41" s="2">
        <f>IF(OR(D41="",E41=""),"",TODAY()-E41)</f>
      </c>
      <c r="I41" s="2">
        <f>IFERROR(VLOOKUP(D41,Hedef!$A$17:$B$20,2,FALSE),"")</f>
      </c>
      <c r="J41" s="2">
        <f>IF(OR(H41="",I41=""),"",IF(H41&gt;I41,"Bayat",IF(G41="","Sonraki adım yok",IF(G41&lt;TODAY(),"Adım gecikti",""))))</f>
      </c>
      <c r="K41" s="2"/>
    </row>
    <row r="42">
      <c r="A42" s="2"/>
      <c r="B42" s="2"/>
      <c r="C42" s="2"/>
      <c r="D42" s="2"/>
      <c r="E42" s="2"/>
      <c r="F42" s="2"/>
      <c r="G42" s="2"/>
      <c r="H42" s="2">
        <f>IF(OR(D42="",E42=""),"",TODAY()-E42)</f>
      </c>
      <c r="I42" s="2">
        <f>IFERROR(VLOOKUP(D42,Hedef!$A$17:$B$20,2,FALSE),"")</f>
      </c>
      <c r="J42" s="2">
        <f>IF(OR(H42="",I42=""),"",IF(H42&gt;I42,"Bayat",IF(G42="","Sonraki adım yok",IF(G42&lt;TODAY(),"Adım gecikti",""))))</f>
      </c>
      <c r="K42" s="2"/>
    </row>
    <row r="43">
      <c r="A43" s="2"/>
      <c r="B43" s="2"/>
      <c r="C43" s="2"/>
      <c r="D43" s="2"/>
      <c r="E43" s="2"/>
      <c r="F43" s="2"/>
      <c r="G43" s="2"/>
      <c r="H43" s="2">
        <f>IF(OR(D43="",E43=""),"",TODAY()-E43)</f>
      </c>
      <c r="I43" s="2">
        <f>IFERROR(VLOOKUP(D43,Hedef!$A$17:$B$20,2,FALSE),"")</f>
      </c>
      <c r="J43" s="2">
        <f>IF(OR(H43="",I43=""),"",IF(H43&gt;I43,"Bayat",IF(G43="","Sonraki adım yok",IF(G43&lt;TODAY(),"Adım gecikti",""))))</f>
      </c>
      <c r="K43" s="2"/>
    </row>
    <row r="44">
      <c r="A44" s="2"/>
      <c r="B44" s="2"/>
      <c r="C44" s="2"/>
      <c r="D44" s="2"/>
      <c r="E44" s="2"/>
      <c r="F44" s="2"/>
      <c r="G44" s="2"/>
      <c r="H44" s="2">
        <f>IF(OR(D44="",E44=""),"",TODAY()-E44)</f>
      </c>
      <c r="I44" s="2">
        <f>IFERROR(VLOOKUP(D44,Hedef!$A$17:$B$20,2,FALSE),"")</f>
      </c>
      <c r="J44" s="2">
        <f>IF(OR(H44="",I44=""),"",IF(H44&gt;I44,"Bayat",IF(G44="","Sonraki adım yok",IF(G44&lt;TODAY(),"Adım gecikti",""))))</f>
      </c>
      <c r="K44" s="2"/>
    </row>
    <row r="45">
      <c r="A45" s="2"/>
      <c r="B45" s="2"/>
      <c r="C45" s="2"/>
      <c r="D45" s="2"/>
      <c r="E45" s="2"/>
      <c r="F45" s="2"/>
      <c r="G45" s="2"/>
      <c r="H45" s="2">
        <f>IF(OR(D45="",E45=""),"",TODAY()-E45)</f>
      </c>
      <c r="I45" s="2">
        <f>IFERROR(VLOOKUP(D45,Hedef!$A$17:$B$20,2,FALSE),"")</f>
      </c>
      <c r="J45" s="2">
        <f>IF(OR(H45="",I45=""),"",IF(H45&gt;I45,"Bayat",IF(G45="","Sonraki adım yok",IF(G45&lt;TODAY(),"Adım gecikti",""))))</f>
      </c>
      <c r="K45" s="2"/>
    </row>
    <row r="46">
      <c r="A46" s="2"/>
      <c r="B46" s="2"/>
      <c r="C46" s="2"/>
      <c r="D46" s="2"/>
      <c r="E46" s="2"/>
      <c r="F46" s="2"/>
      <c r="G46" s="2"/>
      <c r="H46" s="2">
        <f>IF(OR(D46="",E46=""),"",TODAY()-E46)</f>
      </c>
      <c r="I46" s="2">
        <f>IFERROR(VLOOKUP(D46,Hedef!$A$17:$B$20,2,FALSE),"")</f>
      </c>
      <c r="J46" s="2">
        <f>IF(OR(H46="",I46=""),"",IF(H46&gt;I46,"Bayat",IF(G46="","Sonraki adım yok",IF(G46&lt;TODAY(),"Adım gecikti",""))))</f>
      </c>
      <c r="K46" s="2"/>
    </row>
    <row r="47">
      <c r="A47" s="2"/>
      <c r="B47" s="2"/>
      <c r="C47" s="2"/>
      <c r="D47" s="2"/>
      <c r="E47" s="2"/>
      <c r="F47" s="2"/>
      <c r="G47" s="2"/>
      <c r="H47" s="2">
        <f>IF(OR(D47="",E47=""),"",TODAY()-E47)</f>
      </c>
      <c r="I47" s="2">
        <f>IFERROR(VLOOKUP(D47,Hedef!$A$17:$B$20,2,FALSE),"")</f>
      </c>
      <c r="J47" s="2">
        <f>IF(OR(H47="",I47=""),"",IF(H47&gt;I47,"Bayat",IF(G47="","Sonraki adım yok",IF(G47&lt;TODAY(),"Adım gecikti",""))))</f>
      </c>
      <c r="K47" s="2"/>
    </row>
    <row r="48">
      <c r="A48" s="2"/>
      <c r="B48" s="2"/>
      <c r="C48" s="2"/>
      <c r="D48" s="2"/>
      <c r="E48" s="2"/>
      <c r="F48" s="2"/>
      <c r="G48" s="2"/>
      <c r="H48" s="2">
        <f>IF(OR(D48="",E48=""),"",TODAY()-E48)</f>
      </c>
      <c r="I48" s="2">
        <f>IFERROR(VLOOKUP(D48,Hedef!$A$17:$B$20,2,FALSE),"")</f>
      </c>
      <c r="J48" s="2">
        <f>IF(OR(H48="",I48=""),"",IF(H48&gt;I48,"Bayat",IF(G48="","Sonraki adım yok",IF(G48&lt;TODAY(),"Adım gecikti",""))))</f>
      </c>
      <c r="K48" s="2"/>
    </row>
    <row r="49">
      <c r="A49" s="2"/>
      <c r="B49" s="2"/>
      <c r="C49" s="2"/>
      <c r="D49" s="2"/>
      <c r="E49" s="2"/>
      <c r="F49" s="2"/>
      <c r="G49" s="2"/>
      <c r="H49" s="2">
        <f>IF(OR(D49="",E49=""),"",TODAY()-E49)</f>
      </c>
      <c r="I49" s="2">
        <f>IFERROR(VLOOKUP(D49,Hedef!$A$17:$B$20,2,FALSE),"")</f>
      </c>
      <c r="J49" s="2">
        <f>IF(OR(H49="",I49=""),"",IF(H49&gt;I49,"Bayat",IF(G49="","Sonraki adım yok",IF(G49&lt;TODAY(),"Adım gecikti",""))))</f>
      </c>
      <c r="K49" s="2"/>
    </row>
    <row r="50">
      <c r="A50" s="2"/>
      <c r="B50" s="2"/>
      <c r="C50" s="2"/>
      <c r="D50" s="2"/>
      <c r="E50" s="2"/>
      <c r="F50" s="2"/>
      <c r="G50" s="2"/>
      <c r="H50" s="2">
        <f>IF(OR(D50="",E50=""),"",TODAY()-E50)</f>
      </c>
      <c r="I50" s="2">
        <f>IFERROR(VLOOKUP(D50,Hedef!$A$17:$B$20,2,FALSE),"")</f>
      </c>
      <c r="J50" s="2">
        <f>IF(OR(H50="",I50=""),"",IF(H50&gt;I50,"Bayat",IF(G50="","Sonraki adım yok",IF(G50&lt;TODAY(),"Adım gecikti",""))))</f>
      </c>
      <c r="K50" s="2"/>
    </row>
    <row r="51">
      <c r="A51" s="2"/>
      <c r="B51" s="2"/>
      <c r="C51" s="2"/>
      <c r="D51" s="2"/>
      <c r="E51" s="2"/>
      <c r="F51" s="2"/>
      <c r="G51" s="2"/>
      <c r="H51" s="2">
        <f>IF(OR(D51="",E51=""),"",TODAY()-E51)</f>
      </c>
      <c r="I51" s="2">
        <f>IFERROR(VLOOKUP(D51,Hedef!$A$17:$B$20,2,FALSE),"")</f>
      </c>
      <c r="J51" s="2">
        <f>IF(OR(H51="",I51=""),"",IF(H51&gt;I51,"Bayat",IF(G51="","Sonraki adım yok",IF(G51&lt;TODAY(),"Adım gecikti",""))))</f>
      </c>
      <c r="K51" s="2"/>
    </row>
    <row r="52">
      <c r="A52" s="2"/>
      <c r="B52" s="2"/>
      <c r="C52" s="2"/>
      <c r="D52" s="2"/>
      <c r="E52" s="2"/>
      <c r="F52" s="2"/>
      <c r="G52" s="2"/>
      <c r="H52" s="2">
        <f>IF(OR(D52="",E52=""),"",TODAY()-E52)</f>
      </c>
      <c r="I52" s="2">
        <f>IFERROR(VLOOKUP(D52,Hedef!$A$17:$B$20,2,FALSE),"")</f>
      </c>
      <c r="J52" s="2">
        <f>IF(OR(H52="",I52=""),"",IF(H52&gt;I52,"Bayat",IF(G52="","Sonraki adım yok",IF(G52&lt;TODAY(),"Adım gecikti",""))))</f>
      </c>
      <c r="K52" s="2"/>
    </row>
    <row r="53">
      <c r="A53" s="2"/>
      <c r="B53" s="2"/>
      <c r="C53" s="2"/>
      <c r="D53" s="2"/>
      <c r="E53" s="2"/>
      <c r="F53" s="2"/>
      <c r="G53" s="2"/>
      <c r="H53" s="2">
        <f>IF(OR(D53="",E53=""),"",TODAY()-E53)</f>
      </c>
      <c r="I53" s="2">
        <f>IFERROR(VLOOKUP(D53,Hedef!$A$17:$B$20,2,FALSE),"")</f>
      </c>
      <c r="J53" s="2">
        <f>IF(OR(H53="",I53=""),"",IF(H53&gt;I53,"Bayat",IF(G53="","Sonraki adım yok",IF(G53&lt;TODAY(),"Adım gecikti",""))))</f>
      </c>
      <c r="K53" s="2"/>
    </row>
    <row r="54">
      <c r="A54" s="2"/>
      <c r="B54" s="2"/>
      <c r="C54" s="2"/>
      <c r="D54" s="2"/>
      <c r="E54" s="2"/>
      <c r="F54" s="2"/>
      <c r="G54" s="2"/>
      <c r="H54" s="2">
        <f>IF(OR(D54="",E54=""),"",TODAY()-E54)</f>
      </c>
      <c r="I54" s="2">
        <f>IFERROR(VLOOKUP(D54,Hedef!$A$17:$B$20,2,FALSE),"")</f>
      </c>
      <c r="J54" s="2">
        <f>IF(OR(H54="",I54=""),"",IF(H54&gt;I54,"Bayat",IF(G54="","Sonraki adım yok",IF(G54&lt;TODAY(),"Adım gecikti",""))))</f>
      </c>
      <c r="K54" s="2"/>
    </row>
    <row r="55">
      <c r="A55" s="2"/>
      <c r="B55" s="2"/>
      <c r="C55" s="2"/>
      <c r="D55" s="2"/>
      <c r="E55" s="2"/>
      <c r="F55" s="2"/>
      <c r="G55" s="2"/>
      <c r="H55" s="2">
        <f>IF(OR(D55="",E55=""),"",TODAY()-E55)</f>
      </c>
      <c r="I55" s="2">
        <f>IFERROR(VLOOKUP(D55,Hedef!$A$17:$B$20,2,FALSE),"")</f>
      </c>
      <c r="J55" s="2">
        <f>IF(OR(H55="",I55=""),"",IF(H55&gt;I55,"Bayat",IF(G55="","Sonraki adım yok",IF(G55&lt;TODAY(),"Adım gecikti",""))))</f>
      </c>
      <c r="K55" s="2"/>
    </row>
    <row r="56">
      <c r="A56" s="2"/>
      <c r="B56" s="2"/>
      <c r="C56" s="2"/>
      <c r="D56" s="2"/>
      <c r="E56" s="2"/>
      <c r="F56" s="2"/>
      <c r="G56" s="2"/>
      <c r="H56" s="2">
        <f>IF(OR(D56="",E56=""),"",TODAY()-E56)</f>
      </c>
      <c r="I56" s="2">
        <f>IFERROR(VLOOKUP(D56,Hedef!$A$17:$B$20,2,FALSE),"")</f>
      </c>
      <c r="J56" s="2">
        <f>IF(OR(H56="",I56=""),"",IF(H56&gt;I56,"Bayat",IF(G56="","Sonraki adım yok",IF(G56&lt;TODAY(),"Adım gecikti",""))))</f>
      </c>
      <c r="K56" s="2"/>
    </row>
    <row r="57">
      <c r="A57" s="2"/>
      <c r="B57" s="2"/>
      <c r="C57" s="2"/>
      <c r="D57" s="2"/>
      <c r="E57" s="2"/>
      <c r="F57" s="2"/>
      <c r="G57" s="2"/>
      <c r="H57" s="2">
        <f>IF(OR(D57="",E57=""),"",TODAY()-E57)</f>
      </c>
      <c r="I57" s="2">
        <f>IFERROR(VLOOKUP(D57,Hedef!$A$17:$B$20,2,FALSE),"")</f>
      </c>
      <c r="J57" s="2">
        <f>IF(OR(H57="",I57=""),"",IF(H57&gt;I57,"Bayat",IF(G57="","Sonraki adım yok",IF(G57&lt;TODAY(),"Adım gecikti",""))))</f>
      </c>
      <c r="K57" s="2"/>
    </row>
    <row r="58">
      <c r="A58" s="2"/>
      <c r="B58" s="2"/>
      <c r="C58" s="2"/>
      <c r="D58" s="2"/>
      <c r="E58" s="2"/>
      <c r="F58" s="2"/>
      <c r="G58" s="2"/>
      <c r="H58" s="2">
        <f>IF(OR(D58="",E58=""),"",TODAY()-E58)</f>
      </c>
      <c r="I58" s="2">
        <f>IFERROR(VLOOKUP(D58,Hedef!$A$17:$B$20,2,FALSE),"")</f>
      </c>
      <c r="J58" s="2">
        <f>IF(OR(H58="",I58=""),"",IF(H58&gt;I58,"Bayat",IF(G58="","Sonraki adım yok",IF(G58&lt;TODAY(),"Adım gecikti",""))))</f>
      </c>
      <c r="K58" s="2"/>
    </row>
    <row r="59">
      <c r="A59" s="2"/>
      <c r="B59" s="2"/>
      <c r="C59" s="2"/>
      <c r="D59" s="2"/>
      <c r="E59" s="2"/>
      <c r="F59" s="2"/>
      <c r="G59" s="2"/>
      <c r="H59" s="2">
        <f>IF(OR(D59="",E59=""),"",TODAY()-E59)</f>
      </c>
      <c r="I59" s="2">
        <f>IFERROR(VLOOKUP(D59,Hedef!$A$17:$B$20,2,FALSE),"")</f>
      </c>
      <c r="J59" s="2">
        <f>IF(OR(H59="",I59=""),"",IF(H59&gt;I59,"Bayat",IF(G59="","Sonraki adım yok",IF(G59&lt;TODAY(),"Adım gecikti",""))))</f>
      </c>
      <c r="K59" s="2"/>
    </row>
    <row r="60">
      <c r="A60" s="2"/>
      <c r="B60" s="2"/>
      <c r="C60" s="2"/>
      <c r="D60" s="2"/>
      <c r="E60" s="2"/>
      <c r="F60" s="2"/>
      <c r="G60" s="2"/>
      <c r="H60" s="2">
        <f>IF(OR(D60="",E60=""),"",TODAY()-E60)</f>
      </c>
      <c r="I60" s="2">
        <f>IFERROR(VLOOKUP(D60,Hedef!$A$17:$B$20,2,FALSE),"")</f>
      </c>
      <c r="J60" s="2">
        <f>IF(OR(H60="",I60=""),"",IF(H60&gt;I60,"Bayat",IF(G60="","Sonraki adım yok",IF(G60&lt;TODAY(),"Adım gecikti",""))))</f>
      </c>
      <c r="K60" s="2"/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6" customWidth="1"/>
    <col min="8" max="8" width="18" customWidth="1"/>
    <col min="9" max="9" width="12" customWidth="1"/>
    <col min="10" max="10" width="13" customWidth="1"/>
    <col min="11" max="11" width="14" customWidth="1"/>
    <col min="12" max="12" width="13" customWidth="1"/>
    <col min="13" max="13" width="16" customWidth="1"/>
    <col min="14" max="14" width="12" customWidth="1"/>
    <col min="15" max="15" width="50" customWidth="1"/>
  </cols>
  <sheetData>
    <row r="1">
      <c r="A1" t="inlineStr" s="1">
        <is>
          <t xml:space="preserve">Hafta başı</t>
        </is>
      </c>
      <c r="B1" t="inlineStr" s="1">
        <is>
          <t xml:space="preserve">Yeni lead</t>
        </is>
      </c>
      <c r="C1" t="inlineStr" s="1">
        <is>
          <t xml:space="preserve">Görüşme</t>
        </is>
      </c>
      <c r="D1" t="inlineStr" s="1">
        <is>
          <t xml:space="preserve">Teklif</t>
        </is>
      </c>
      <c r="E1" t="inlineStr" s="1">
        <is>
          <t xml:space="preserve">Kazanılan</t>
        </is>
      </c>
      <c r="F1" t="inlineStr" s="1">
        <is>
          <t xml:space="preserve">Kaybedilen</t>
        </is>
      </c>
      <c r="G1" t="inlineStr" s="1">
        <is>
          <t xml:space="preserve">Kazanılan tutar (TL)</t>
        </is>
      </c>
      <c r="H1" t="inlineStr" s="1">
        <is>
          <t xml:space="preserve">Açık fırsat tutarı (TL)</t>
        </is>
      </c>
      <c r="I1" t="inlineStr" s="1">
        <is>
          <t xml:space="preserve">Bayat fırsat</t>
        </is>
      </c>
      <c r="J1" t="inlineStr" s="1">
        <is>
          <t xml:space="preserve">Lead→görüşme</t>
        </is>
      </c>
      <c r="K1" t="inlineStr" s="1">
        <is>
          <t xml:space="preserve">Görüşme→teklif</t>
        </is>
      </c>
      <c r="L1" t="inlineStr" s="1">
        <is>
          <t xml:space="preserve">Kazanma oranı</t>
        </is>
      </c>
      <c r="M1" t="inlineStr" s="1">
        <is>
          <t xml:space="preserve">Haftalık lead hedefi</t>
        </is>
      </c>
      <c r="N1" t="inlineStr" s="1">
        <is>
          <t xml:space="preserve">Hedefe fark</t>
        </is>
      </c>
      <c r="O1" t="inlineStr" s="1">
        <is>
          <t xml:space="preserve">Bu haftanın kararı</t>
        </is>
      </c>
    </row>
    <row r="2">
      <c r="A2" s="2">
        <f>TODAY()-7</f>
      </c>
      <c r="B2" s="2">
        <v>40</v>
      </c>
      <c r="C2" s="2">
        <v>6</v>
      </c>
      <c r="D2" s="2">
        <v>3</v>
      </c>
      <c r="E2" s="2">
        <v>1</v>
      </c>
      <c r="F2" s="2">
        <v>1</v>
      </c>
      <c r="G2" s="2">
        <v>150000</v>
      </c>
      <c r="H2" s="2">
        <v>660000</v>
      </c>
      <c r="I2" s="2">
        <v>2</v>
      </c>
      <c r="J2" s="2">
        <f>IF(OR(B2="",B2=0),"",ROUND(C2/B2,2))</f>
      </c>
      <c r="K2" s="2">
        <f>IF(OR(C2="",C2=0),"",ROUND(D2/C2,2))</f>
      </c>
      <c r="L2" s="2">
        <f>IF(OR(E2="",E2+F2=0),"",ROUND(E2/(E2+F2),2))</f>
      </c>
      <c r="M2" s="2">
        <f>Hedef!$D$13</f>
      </c>
      <c r="N2" s="2">
        <f>IF(B2="","",B2-M2)</f>
      </c>
      <c r="O2" t="inlineStr" s="2">
        <is>
          <t xml:space="preserve">Örnek: Teklif aşamasındaki iki bayat fırsatı kapat, lead kaynağı olarak tavsiyeyi dene.</t>
        </is>
      </c>
    </row>
    <row r="3">
      <c r="A3" s="2"/>
      <c r="B3" s="2"/>
      <c r="C3" s="2"/>
      <c r="D3" s="2"/>
      <c r="E3" s="2"/>
      <c r="F3" s="2"/>
      <c r="G3" s="2"/>
      <c r="H3" s="2"/>
      <c r="I3" s="2"/>
      <c r="J3" s="2">
        <f>IF(OR(B3="",B3=0),"",ROUND(C3/B3,2))</f>
      </c>
      <c r="K3" s="2">
        <f>IF(OR(C3="",C3=0),"",ROUND(D3/C3,2))</f>
      </c>
      <c r="L3" s="2">
        <f>IF(OR(E3="",E3+F3=0),"",ROUND(E3/(E3+F3),2))</f>
      </c>
      <c r="M3" s="2">
        <f>Hedef!$D$13</f>
      </c>
      <c r="N3" s="2">
        <f>IF(B3="","",B3-M3)</f>
      </c>
      <c r="O3" s="2"/>
    </row>
    <row r="4">
      <c r="A4" s="2"/>
      <c r="B4" s="2"/>
      <c r="C4" s="2"/>
      <c r="D4" s="2"/>
      <c r="E4" s="2"/>
      <c r="F4" s="2"/>
      <c r="G4" s="2"/>
      <c r="H4" s="2"/>
      <c r="I4" s="2"/>
      <c r="J4" s="2">
        <f>IF(OR(B4="",B4=0),"",ROUND(C4/B4,2))</f>
      </c>
      <c r="K4" s="2">
        <f>IF(OR(C4="",C4=0),"",ROUND(D4/C4,2))</f>
      </c>
      <c r="L4" s="2">
        <f>IF(OR(E4="",E4+F4=0),"",ROUND(E4/(E4+F4),2))</f>
      </c>
      <c r="M4" s="2">
        <f>Hedef!$D$13</f>
      </c>
      <c r="N4" s="2">
        <f>IF(B4="","",B4-M4)</f>
      </c>
      <c r="O4" s="2"/>
    </row>
    <row r="5">
      <c r="A5" s="2"/>
      <c r="B5" s="2"/>
      <c r="C5" s="2"/>
      <c r="D5" s="2"/>
      <c r="E5" s="2"/>
      <c r="F5" s="2"/>
      <c r="G5" s="2"/>
      <c r="H5" s="2"/>
      <c r="I5" s="2"/>
      <c r="J5" s="2">
        <f>IF(OR(B5="",B5=0),"",ROUND(C5/B5,2))</f>
      </c>
      <c r="K5" s="2">
        <f>IF(OR(C5="",C5=0),"",ROUND(D5/C5,2))</f>
      </c>
      <c r="L5" s="2">
        <f>IF(OR(E5="",E5+F5=0),"",ROUND(E5/(E5+F5),2))</f>
      </c>
      <c r="M5" s="2">
        <f>Hedef!$D$13</f>
      </c>
      <c r="N5" s="2">
        <f>IF(B5="","",B5-M5)</f>
      </c>
      <c r="O5" s="2"/>
    </row>
    <row r="6">
      <c r="A6" s="2"/>
      <c r="B6" s="2"/>
      <c r="C6" s="2"/>
      <c r="D6" s="2"/>
      <c r="E6" s="2"/>
      <c r="F6" s="2"/>
      <c r="G6" s="2"/>
      <c r="H6" s="2"/>
      <c r="I6" s="2"/>
      <c r="J6" s="2">
        <f>IF(OR(B6="",B6=0),"",ROUND(C6/B6,2))</f>
      </c>
      <c r="K6" s="2">
        <f>IF(OR(C6="",C6=0),"",ROUND(D6/C6,2))</f>
      </c>
      <c r="L6" s="2">
        <f>IF(OR(E6="",E6+F6=0),"",ROUND(E6/(E6+F6),2))</f>
      </c>
      <c r="M6" s="2">
        <f>Hedef!$D$13</f>
      </c>
      <c r="N6" s="2">
        <f>IF(B6="","",B6-M6)</f>
      </c>
      <c r="O6" s="2"/>
    </row>
    <row r="7">
      <c r="A7" s="2"/>
      <c r="B7" s="2"/>
      <c r="C7" s="2"/>
      <c r="D7" s="2"/>
      <c r="E7" s="2"/>
      <c r="F7" s="2"/>
      <c r="G7" s="2"/>
      <c r="H7" s="2"/>
      <c r="I7" s="2"/>
      <c r="J7" s="2">
        <f>IF(OR(B7="",B7=0),"",ROUND(C7/B7,2))</f>
      </c>
      <c r="K7" s="2">
        <f>IF(OR(C7="",C7=0),"",ROUND(D7/C7,2))</f>
      </c>
      <c r="L7" s="2">
        <f>IF(OR(E7="",E7+F7=0),"",ROUND(E7/(E7+F7),2))</f>
      </c>
      <c r="M7" s="2">
        <f>Hedef!$D$13</f>
      </c>
      <c r="N7" s="2">
        <f>IF(B7="","",B7-M7)</f>
      </c>
      <c r="O7" s="2"/>
    </row>
    <row r="8">
      <c r="A8" s="2"/>
      <c r="B8" s="2"/>
      <c r="C8" s="2"/>
      <c r="D8" s="2"/>
      <c r="E8" s="2"/>
      <c r="F8" s="2"/>
      <c r="G8" s="2"/>
      <c r="H8" s="2"/>
      <c r="I8" s="2"/>
      <c r="J8" s="2">
        <f>IF(OR(B8="",B8=0),"",ROUND(C8/B8,2))</f>
      </c>
      <c r="K8" s="2">
        <f>IF(OR(C8="",C8=0),"",ROUND(D8/C8,2))</f>
      </c>
      <c r="L8" s="2">
        <f>IF(OR(E8="",E8+F8=0),"",ROUND(E8/(E8+F8),2))</f>
      </c>
      <c r="M8" s="2">
        <f>Hedef!$D$13</f>
      </c>
      <c r="N8" s="2">
        <f>IF(B8="","",B8-M8)</f>
      </c>
      <c r="O8" s="2"/>
    </row>
    <row r="9">
      <c r="A9" s="2"/>
      <c r="B9" s="2"/>
      <c r="C9" s="2"/>
      <c r="D9" s="2"/>
      <c r="E9" s="2"/>
      <c r="F9" s="2"/>
      <c r="G9" s="2"/>
      <c r="H9" s="2"/>
      <c r="I9" s="2"/>
      <c r="J9" s="2">
        <f>IF(OR(B9="",B9=0),"",ROUND(C9/B9,2))</f>
      </c>
      <c r="K9" s="2">
        <f>IF(OR(C9="",C9=0),"",ROUND(D9/C9,2))</f>
      </c>
      <c r="L9" s="2">
        <f>IF(OR(E9="",E9+F9=0),"",ROUND(E9/(E9+F9),2))</f>
      </c>
      <c r="M9" s="2">
        <f>Hedef!$D$13</f>
      </c>
      <c r="N9" s="2">
        <f>IF(B9="","",B9-M9)</f>
      </c>
      <c r="O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>
        <f>IF(OR(B10="",B10=0),"",ROUND(C10/B10,2))</f>
      </c>
      <c r="K10" s="2">
        <f>IF(OR(C10="",C10=0),"",ROUND(D10/C10,2))</f>
      </c>
      <c r="L10" s="2">
        <f>IF(OR(E10="",E10+F10=0),"",ROUND(E10/(E10+F10),2))</f>
      </c>
      <c r="M10" s="2">
        <f>Hedef!$D$13</f>
      </c>
      <c r="N10" s="2">
        <f>IF(B10="","",B10-M10)</f>
      </c>
      <c r="O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>
        <f>IF(OR(B11="",B11=0),"",ROUND(C11/B11,2))</f>
      </c>
      <c r="K11" s="2">
        <f>IF(OR(C11="",C11=0),"",ROUND(D11/C11,2))</f>
      </c>
      <c r="L11" s="2">
        <f>IF(OR(E11="",E11+F11=0),"",ROUND(E11/(E11+F11),2))</f>
      </c>
      <c r="M11" s="2">
        <f>Hedef!$D$13</f>
      </c>
      <c r="N11" s="2">
        <f>IF(B11="","",B11-M11)</f>
      </c>
      <c r="O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>
        <f>IF(OR(B12="",B12=0),"",ROUND(C12/B12,2))</f>
      </c>
      <c r="K12" s="2">
        <f>IF(OR(C12="",C12=0),"",ROUND(D12/C12,2))</f>
      </c>
      <c r="L12" s="2">
        <f>IF(OR(E12="",E12+F12=0),"",ROUND(E12/(E12+F12),2))</f>
      </c>
      <c r="M12" s="2">
        <f>Hedef!$D$13</f>
      </c>
      <c r="N12" s="2">
        <f>IF(B12="","",B12-M12)</f>
      </c>
      <c r="O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>
        <f>IF(OR(B13="",B13=0),"",ROUND(C13/B13,2))</f>
      </c>
      <c r="K13" s="2">
        <f>IF(OR(C13="",C13=0),"",ROUND(D13/C13,2))</f>
      </c>
      <c r="L13" s="2">
        <f>IF(OR(E13="",E13+F13=0),"",ROUND(E13/(E13+F13),2))</f>
      </c>
      <c r="M13" s="2">
        <f>Hedef!$D$13</f>
      </c>
      <c r="N13" s="2">
        <f>IF(B13="","",B13-M13)</f>
      </c>
      <c r="O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>
        <f>IF(OR(B14="",B14=0),"",ROUND(C14/B14,2))</f>
      </c>
      <c r="K14" s="2">
        <f>IF(OR(C14="",C14=0),"",ROUND(D14/C14,2))</f>
      </c>
      <c r="L14" s="2">
        <f>IF(OR(E14="",E14+F14=0),"",ROUND(E14/(E14+F14),2))</f>
      </c>
      <c r="M14" s="2">
        <f>Hedef!$D$13</f>
      </c>
      <c r="N14" s="2">
        <f>IF(B14="","",B14-M14)</f>
      </c>
      <c r="O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>
        <f>IF(OR(B15="",B15=0),"",ROUND(C15/B15,2))</f>
      </c>
      <c r="K15" s="2">
        <f>IF(OR(C15="",C15=0),"",ROUND(D15/C15,2))</f>
      </c>
      <c r="L15" s="2">
        <f>IF(OR(E15="",E15+F15=0),"",ROUND(E15/(E15+F15),2))</f>
      </c>
      <c r="M15" s="2">
        <f>Hedef!$D$13</f>
      </c>
      <c r="N15" s="2">
        <f>IF(B15="","",B15-M15)</f>
      </c>
      <c r="O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>
        <f>IF(OR(B16="",B16=0),"",ROUND(C16/B16,2))</f>
      </c>
      <c r="K16" s="2">
        <f>IF(OR(C16="",C16=0),"",ROUND(D16/C16,2))</f>
      </c>
      <c r="L16" s="2">
        <f>IF(OR(E16="",E16+F16=0),"",ROUND(E16/(E16+F16),2))</f>
      </c>
      <c r="M16" s="2">
        <f>Hedef!$D$13</f>
      </c>
      <c r="N16" s="2">
        <f>IF(B16="","",B16-M16)</f>
      </c>
      <c r="O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>
        <f>IF(OR(B17="",B17=0),"",ROUND(C17/B17,2))</f>
      </c>
      <c r="K17" s="2">
        <f>IF(OR(C17="",C17=0),"",ROUND(D17/C17,2))</f>
      </c>
      <c r="L17" s="2">
        <f>IF(OR(E17="",E17+F17=0),"",ROUND(E17/(E17+F17),2))</f>
      </c>
      <c r="M17" s="2">
        <f>Hedef!$D$13</f>
      </c>
      <c r="N17" s="2">
        <f>IF(B17="","",B17-M17)</f>
      </c>
      <c r="O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>
        <f>IF(OR(B18="",B18=0),"",ROUND(C18/B18,2))</f>
      </c>
      <c r="K18" s="2">
        <f>IF(OR(C18="",C18=0),"",ROUND(D18/C18,2))</f>
      </c>
      <c r="L18" s="2">
        <f>IF(OR(E18="",E18+F18=0),"",ROUND(E18/(E18+F18),2))</f>
      </c>
      <c r="M18" s="2">
        <f>Hedef!$D$13</f>
      </c>
      <c r="N18" s="2">
        <f>IF(B18="","",B18-M18)</f>
      </c>
      <c r="O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>
        <f>IF(OR(B19="",B19=0),"",ROUND(C19/B19,2))</f>
      </c>
      <c r="K19" s="2">
        <f>IF(OR(C19="",C19=0),"",ROUND(D19/C19,2))</f>
      </c>
      <c r="L19" s="2">
        <f>IF(OR(E19="",E19+F19=0),"",ROUND(E19/(E19+F19),2))</f>
      </c>
      <c r="M19" s="2">
        <f>Hedef!$D$13</f>
      </c>
      <c r="N19" s="2">
        <f>IF(B19="","",B19-M19)</f>
      </c>
      <c r="O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>
        <f>IF(OR(B20="",B20=0),"",ROUND(C20/B20,2))</f>
      </c>
      <c r="K20" s="2">
        <f>IF(OR(C20="",C20=0),"",ROUND(D20/C20,2))</f>
      </c>
      <c r="L20" s="2">
        <f>IF(OR(E20="",E20+F20=0),"",ROUND(E20/(E20+F20),2))</f>
      </c>
      <c r="M20" s="2">
        <f>Hedef!$D$13</f>
      </c>
      <c r="N20" s="2">
        <f>IF(B20="","",B20-M20)</f>
      </c>
      <c r="O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>
        <f>IF(OR(B21="",B21=0),"",ROUND(C21/B21,2))</f>
      </c>
      <c r="K21" s="2">
        <f>IF(OR(C21="",C21=0),"",ROUND(D21/C21,2))</f>
      </c>
      <c r="L21" s="2">
        <f>IF(OR(E21="",E21+F21=0),"",ROUND(E21/(E21+F21),2))</f>
      </c>
      <c r="M21" s="2">
        <f>Hedef!$D$13</f>
      </c>
      <c r="N21" s="2">
        <f>IF(B21="","",B21-M21)</f>
      </c>
      <c r="O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>
        <f>IF(OR(B22="",B22=0),"",ROUND(C22/B22,2))</f>
      </c>
      <c r="K22" s="2">
        <f>IF(OR(C22="",C22=0),"",ROUND(D22/C22,2))</f>
      </c>
      <c r="L22" s="2">
        <f>IF(OR(E22="",E22+F22=0),"",ROUND(E22/(E22+F22),2))</f>
      </c>
      <c r="M22" s="2">
        <f>Hedef!$D$13</f>
      </c>
      <c r="N22" s="2">
        <f>IF(B22="","",B22-M22)</f>
      </c>
      <c r="O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>
        <f>IF(OR(B23="",B23=0),"",ROUND(C23/B23,2))</f>
      </c>
      <c r="K23" s="2">
        <f>IF(OR(C23="",C23=0),"",ROUND(D23/C23,2))</f>
      </c>
      <c r="L23" s="2">
        <f>IF(OR(E23="",E23+F23=0),"",ROUND(E23/(E23+F23),2))</f>
      </c>
      <c r="M23" s="2">
        <f>Hedef!$D$13</f>
      </c>
      <c r="N23" s="2">
        <f>IF(B23="","",B23-M23)</f>
      </c>
      <c r="O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>
        <f>IF(OR(B24="",B24=0),"",ROUND(C24/B24,2))</f>
      </c>
      <c r="K24" s="2">
        <f>IF(OR(C24="",C24=0),"",ROUND(D24/C24,2))</f>
      </c>
      <c r="L24" s="2">
        <f>IF(OR(E24="",E24+F24=0),"",ROUND(E24/(E24+F24),2))</f>
      </c>
      <c r="M24" s="2">
        <f>Hedef!$D$13</f>
      </c>
      <c r="N24" s="2">
        <f>IF(B24="","",B24-M24)</f>
      </c>
      <c r="O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>
        <f>IF(OR(B25="",B25=0),"",ROUND(C25/B25,2))</f>
      </c>
      <c r="K25" s="2">
        <f>IF(OR(C25="",C25=0),"",ROUND(D25/C25,2))</f>
      </c>
      <c r="L25" s="2">
        <f>IF(OR(E25="",E25+F25=0),"",ROUND(E25/(E25+F25),2))</f>
      </c>
      <c r="M25" s="2">
        <f>Hedef!$D$13</f>
      </c>
      <c r="N25" s="2">
        <f>IF(B25="","",B25-M25)</f>
      </c>
      <c r="O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>
        <f>IF(OR(B26="",B26=0),"",ROUND(C26/B26,2))</f>
      </c>
      <c r="K26" s="2">
        <f>IF(OR(C26="",C26=0),"",ROUND(D26/C26,2))</f>
      </c>
      <c r="L26" s="2">
        <f>IF(OR(E26="",E26+F26=0),"",ROUND(E26/(E26+F26),2))</f>
      </c>
      <c r="M26" s="2">
        <f>Hedef!$D$13</f>
      </c>
      <c r="N26" s="2">
        <f>IF(B26="","",B26-M26)</f>
      </c>
      <c r="O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>
        <f>IF(OR(B27="",B27=0),"",ROUND(C27/B27,2))</f>
      </c>
      <c r="K27" s="2">
        <f>IF(OR(C27="",C27=0),"",ROUND(D27/C27,2))</f>
      </c>
      <c r="L27" s="2">
        <f>IF(OR(E27="",E27+F27=0),"",ROUND(E27/(E27+F27),2))</f>
      </c>
      <c r="M27" s="2">
        <f>Hedef!$D$13</f>
      </c>
      <c r="N27" s="2">
        <f>IF(B27="","",B27-M27)</f>
      </c>
      <c r="O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>
        <f>IF(OR(B28="",B28=0),"",ROUND(C28/B28,2))</f>
      </c>
      <c r="K28" s="2">
        <f>IF(OR(C28="",C28=0),"",ROUND(D28/C28,2))</f>
      </c>
      <c r="L28" s="2">
        <f>IF(OR(E28="",E28+F28=0),"",ROUND(E28/(E28+F28),2))</f>
      </c>
      <c r="M28" s="2">
        <f>Hedef!$D$13</f>
      </c>
      <c r="N28" s="2">
        <f>IF(B28="","",B28-M28)</f>
      </c>
      <c r="O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>
        <f>IF(OR(B29="",B29=0),"",ROUND(C29/B29,2))</f>
      </c>
      <c r="K29" s="2">
        <f>IF(OR(C29="",C29=0),"",ROUND(D29/C29,2))</f>
      </c>
      <c r="L29" s="2">
        <f>IF(OR(E29="",E29+F29=0),"",ROUND(E29/(E29+F29),2))</f>
      </c>
      <c r="M29" s="2">
        <f>Hedef!$D$13</f>
      </c>
      <c r="N29" s="2">
        <f>IF(B29="","",B29-M29)</f>
      </c>
      <c r="O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>
        <f>IF(OR(B30="",B30=0),"",ROUND(C30/B30,2))</f>
      </c>
      <c r="K30" s="2">
        <f>IF(OR(C30="",C30=0),"",ROUND(D30/C30,2))</f>
      </c>
      <c r="L30" s="2">
        <f>IF(OR(E30="",E30+F30=0),"",ROUND(E30/(E30+F30),2))</f>
      </c>
      <c r="M30" s="2">
        <f>Hedef!$D$13</f>
      </c>
      <c r="N30" s="2">
        <f>IF(B30="","",B30-M30)</f>
      </c>
      <c r="O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>
        <f>IF(OR(B31="",B31=0),"",ROUND(C31/B31,2))</f>
      </c>
      <c r="K31" s="2">
        <f>IF(OR(C31="",C31=0),"",ROUND(D31/C31,2))</f>
      </c>
      <c r="L31" s="2">
        <f>IF(OR(E31="",E31+F31=0),"",ROUND(E31/(E31+F31),2))</f>
      </c>
      <c r="M31" s="2">
        <f>Hedef!$D$13</f>
      </c>
      <c r="N31" s="2">
        <f>IF(B31="","",B31-M31)</f>
      </c>
      <c r="O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>
        <f>IF(OR(B32="",B32=0),"",ROUND(C32/B32,2))</f>
      </c>
      <c r="K32" s="2">
        <f>IF(OR(C32="",C32=0),"",ROUND(D32/C32,2))</f>
      </c>
      <c r="L32" s="2">
        <f>IF(OR(E32="",E32+F32=0),"",ROUND(E32/(E32+F32),2))</f>
      </c>
      <c r="M32" s="2">
        <f>Hedef!$D$13</f>
      </c>
      <c r="N32" s="2">
        <f>IF(B32="","",B32-M32)</f>
      </c>
      <c r="O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>
        <f>IF(OR(B33="",B33=0),"",ROUND(C33/B33,2))</f>
      </c>
      <c r="K33" s="2">
        <f>IF(OR(C33="",C33=0),"",ROUND(D33/C33,2))</f>
      </c>
      <c r="L33" s="2">
        <f>IF(OR(E33="",E33+F33=0),"",ROUND(E33/(E33+F33),2))</f>
      </c>
      <c r="M33" s="2">
        <f>Hedef!$D$13</f>
      </c>
      <c r="N33" s="2">
        <f>IF(B33="","",B33-M33)</f>
      </c>
      <c r="O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>
        <f>IF(OR(B34="",B34=0),"",ROUND(C34/B34,2))</f>
      </c>
      <c r="K34" s="2">
        <f>IF(OR(C34="",C34=0),"",ROUND(D34/C34,2))</f>
      </c>
      <c r="L34" s="2">
        <f>IF(OR(E34="",E34+F34=0),"",ROUND(E34/(E34+F34),2))</f>
      </c>
      <c r="M34" s="2">
        <f>Hedef!$D$13</f>
      </c>
      <c r="N34" s="2">
        <f>IF(B34="","",B34-M34)</f>
      </c>
      <c r="O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>
        <f>IF(OR(B35="",B35=0),"",ROUND(C35/B35,2))</f>
      </c>
      <c r="K35" s="2">
        <f>IF(OR(C35="",C35=0),"",ROUND(D35/C35,2))</f>
      </c>
      <c r="L35" s="2">
        <f>IF(OR(E35="",E35+F35=0),"",ROUND(E35/(E35+F35),2))</f>
      </c>
      <c r="M35" s="2">
        <f>Hedef!$D$13</f>
      </c>
      <c r="N35" s="2">
        <f>IF(B35="","",B35-M35)</f>
      </c>
      <c r="O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>
        <f>IF(OR(B36="",B36=0),"",ROUND(C36/B36,2))</f>
      </c>
      <c r="K36" s="2">
        <f>IF(OR(C36="",C36=0),"",ROUND(D36/C36,2))</f>
      </c>
      <c r="L36" s="2">
        <f>IF(OR(E36="",E36+F36=0),"",ROUND(E36/(E36+F36),2))</f>
      </c>
      <c r="M36" s="2">
        <f>Hedef!$D$13</f>
      </c>
      <c r="N36" s="2">
        <f>IF(B36="","",B36-M36)</f>
      </c>
      <c r="O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>
        <f>IF(OR(B37="",B37=0),"",ROUND(C37/B37,2))</f>
      </c>
      <c r="K37" s="2">
        <f>IF(OR(C37="",C37=0),"",ROUND(D37/C37,2))</f>
      </c>
      <c r="L37" s="2">
        <f>IF(OR(E37="",E37+F37=0),"",ROUND(E37/(E37+F37),2))</f>
      </c>
      <c r="M37" s="2">
        <f>Hedef!$D$13</f>
      </c>
      <c r="N37" s="2">
        <f>IF(B37="","",B37-M37)</f>
      </c>
      <c r="O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>
        <f>IF(OR(B38="",B38=0),"",ROUND(C38/B38,2))</f>
      </c>
      <c r="K38" s="2">
        <f>IF(OR(C38="",C38=0),"",ROUND(D38/C38,2))</f>
      </c>
      <c r="L38" s="2">
        <f>IF(OR(E38="",E38+F38=0),"",ROUND(E38/(E38+F38),2))</f>
      </c>
      <c r="M38" s="2">
        <f>Hedef!$D$13</f>
      </c>
      <c r="N38" s="2">
        <f>IF(B38="","",B38-M38)</f>
      </c>
      <c r="O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>
        <f>IF(OR(B39="",B39=0),"",ROUND(C39/B39,2))</f>
      </c>
      <c r="K39" s="2">
        <f>IF(OR(C39="",C39=0),"",ROUND(D39/C39,2))</f>
      </c>
      <c r="L39" s="2">
        <f>IF(OR(E39="",E39+F39=0),"",ROUND(E39/(E39+F39),2))</f>
      </c>
      <c r="M39" s="2">
        <f>Hedef!$D$13</f>
      </c>
      <c r="N39" s="2">
        <f>IF(B39="","",B39-M39)</f>
      </c>
      <c r="O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>
        <f>IF(OR(B40="",B40=0),"",ROUND(C40/B40,2))</f>
      </c>
      <c r="K40" s="2">
        <f>IF(OR(C40="",C40=0),"",ROUND(D40/C40,2))</f>
      </c>
      <c r="L40" s="2">
        <f>IF(OR(E40="",E40+F40=0),"",ROUND(E40/(E40+F40),2))</f>
      </c>
      <c r="M40" s="2">
        <f>Hedef!$D$13</f>
      </c>
      <c r="N40" s="2">
        <f>IF(B40="","",B40-M40)</f>
      </c>
      <c r="O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>
        <f>IF(OR(B41="",B41=0),"",ROUND(C41/B41,2))</f>
      </c>
      <c r="K41" s="2">
        <f>IF(OR(C41="",C41=0),"",ROUND(D41/C41,2))</f>
      </c>
      <c r="L41" s="2">
        <f>IF(OR(E41="",E41+F41=0),"",ROUND(E41/(E41+F41),2))</f>
      </c>
      <c r="M41" s="2">
        <f>Hedef!$D$13</f>
      </c>
      <c r="N41" s="2">
        <f>IF(B41="","",B41-M41)</f>
      </c>
      <c r="O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>
        <f>IF(OR(B42="",B42=0),"",ROUND(C42/B42,2))</f>
      </c>
      <c r="K42" s="2">
        <f>IF(OR(C42="",C42=0),"",ROUND(D42/C42,2))</f>
      </c>
      <c r="L42" s="2">
        <f>IF(OR(E42="",E42+F42=0),"",ROUND(E42/(E42+F42),2))</f>
      </c>
      <c r="M42" s="2">
        <f>Hedef!$D$13</f>
      </c>
      <c r="N42" s="2">
        <f>IF(B42="","",B42-M42)</f>
      </c>
      <c r="O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>
        <f>IF(OR(B43="",B43=0),"",ROUND(C43/B43,2))</f>
      </c>
      <c r="K43" s="2">
        <f>IF(OR(C43="",C43=0),"",ROUND(D43/C43,2))</f>
      </c>
      <c r="L43" s="2">
        <f>IF(OR(E43="",E43+F43=0),"",ROUND(E43/(E43+F43),2))</f>
      </c>
      <c r="M43" s="2">
        <f>Hedef!$D$13</f>
      </c>
      <c r="N43" s="2">
        <f>IF(B43="","",B43-M43)</f>
      </c>
      <c r="O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>
        <f>IF(OR(B44="",B44=0),"",ROUND(C44/B44,2))</f>
      </c>
      <c r="K44" s="2">
        <f>IF(OR(C44="",C44=0),"",ROUND(D44/C44,2))</f>
      </c>
      <c r="L44" s="2">
        <f>IF(OR(E44="",E44+F44=0),"",ROUND(E44/(E44+F44),2))</f>
      </c>
      <c r="M44" s="2">
        <f>Hedef!$D$13</f>
      </c>
      <c r="N44" s="2">
        <f>IF(B44="","",B44-M44)</f>
      </c>
      <c r="O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>
        <f>IF(OR(B45="",B45=0),"",ROUND(C45/B45,2))</f>
      </c>
      <c r="K45" s="2">
        <f>IF(OR(C45="",C45=0),"",ROUND(D45/C45,2))</f>
      </c>
      <c r="L45" s="2">
        <f>IF(OR(E45="",E45+F45=0),"",ROUND(E45/(E45+F45),2))</f>
      </c>
      <c r="M45" s="2">
        <f>Hedef!$D$13</f>
      </c>
      <c r="N45" s="2">
        <f>IF(B45="","",B45-M45)</f>
      </c>
      <c r="O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>
        <f>IF(OR(B46="",B46=0),"",ROUND(C46/B46,2))</f>
      </c>
      <c r="K46" s="2">
        <f>IF(OR(C46="",C46=0),"",ROUND(D46/C46,2))</f>
      </c>
      <c r="L46" s="2">
        <f>IF(OR(E46="",E46+F46=0),"",ROUND(E46/(E46+F46),2))</f>
      </c>
      <c r="M46" s="2">
        <f>Hedef!$D$13</f>
      </c>
      <c r="N46" s="2">
        <f>IF(B46="","",B46-M46)</f>
      </c>
      <c r="O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>
        <f>IF(OR(B47="",B47=0),"",ROUND(C47/B47,2))</f>
      </c>
      <c r="K47" s="2">
        <f>IF(OR(C47="",C47=0),"",ROUND(D47/C47,2))</f>
      </c>
      <c r="L47" s="2">
        <f>IF(OR(E47="",E47+F47=0),"",ROUND(E47/(E47+F47),2))</f>
      </c>
      <c r="M47" s="2">
        <f>Hedef!$D$13</f>
      </c>
      <c r="N47" s="2">
        <f>IF(B47="","",B47-M47)</f>
      </c>
      <c r="O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>
        <f>IF(OR(B48="",B48=0),"",ROUND(C48/B48,2))</f>
      </c>
      <c r="K48" s="2">
        <f>IF(OR(C48="",C48=0),"",ROUND(D48/C48,2))</f>
      </c>
      <c r="L48" s="2">
        <f>IF(OR(E48="",E48+F48=0),"",ROUND(E48/(E48+F48),2))</f>
      </c>
      <c r="M48" s="2">
        <f>Hedef!$D$13</f>
      </c>
      <c r="N48" s="2">
        <f>IF(B48="","",B48-M48)</f>
      </c>
      <c r="O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>
        <f>IF(OR(B49="",B49=0),"",ROUND(C49/B49,2))</f>
      </c>
      <c r="K49" s="2">
        <f>IF(OR(C49="",C49=0),"",ROUND(D49/C49,2))</f>
      </c>
      <c r="L49" s="2">
        <f>IF(OR(E49="",E49+F49=0),"",ROUND(E49/(E49+F49),2))</f>
      </c>
      <c r="M49" s="2">
        <f>Hedef!$D$13</f>
      </c>
      <c r="N49" s="2">
        <f>IF(B49="","",B49-M49)</f>
      </c>
      <c r="O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>
        <f>IF(OR(B50="",B50=0),"",ROUND(C50/B50,2))</f>
      </c>
      <c r="K50" s="2">
        <f>IF(OR(C50="",C50=0),"",ROUND(D50/C50,2))</f>
      </c>
      <c r="L50" s="2">
        <f>IF(OR(E50="",E50+F50=0),"",ROUND(E50/(E50+F50),2))</f>
      </c>
      <c r="M50" s="2">
        <f>Hedef!$D$13</f>
      </c>
      <c r="N50" s="2">
        <f>IF(B50="","",B50-M50)</f>
      </c>
      <c r="O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>
        <f>IF(OR(B51="",B51=0),"",ROUND(C51/B51,2))</f>
      </c>
      <c r="K51" s="2">
        <f>IF(OR(C51="",C51=0),"",ROUND(D51/C51,2))</f>
      </c>
      <c r="L51" s="2">
        <f>IF(OR(E51="",E51+F51=0),"",ROUND(E51/(E51+F51),2))</f>
      </c>
      <c r="M51" s="2">
        <f>Hedef!$D$13</f>
      </c>
      <c r="N51" s="2">
        <f>IF(B51="","",B51-M51)</f>
      </c>
      <c r="O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>
        <f>IF(OR(B52="",B52=0),"",ROUND(C52/B52,2))</f>
      </c>
      <c r="K52" s="2">
        <f>IF(OR(C52="",C52=0),"",ROUND(D52/C52,2))</f>
      </c>
      <c r="L52" s="2">
        <f>IF(OR(E52="",E52+F52=0),"",ROUND(E52/(E52+F52),2))</f>
      </c>
      <c r="M52" s="2">
        <f>Hedef!$D$13</f>
      </c>
      <c r="N52" s="2">
        <f>IF(B52="","",B52-M52)</f>
      </c>
      <c r="O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>
        <f>IF(OR(B53="",B53=0),"",ROUND(C53/B53,2))</f>
      </c>
      <c r="K53" s="2">
        <f>IF(OR(C53="",C53=0),"",ROUND(D53/C53,2))</f>
      </c>
      <c r="L53" s="2">
        <f>IF(OR(E53="",E53+F53=0),"",ROUND(E53/(E53+F53),2))</f>
      </c>
      <c r="M53" s="2">
        <f>Hedef!$D$13</f>
      </c>
      <c r="N53" s="2">
        <f>IF(B53="","",B53-M53)</f>
      </c>
      <c r="O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>
        <f>IF(OR(B54="",B54=0),"",ROUND(C54/B54,2))</f>
      </c>
      <c r="K54" s="2">
        <f>IF(OR(C54="",C54=0),"",ROUND(D54/C54,2))</f>
      </c>
      <c r="L54" s="2">
        <f>IF(OR(E54="",E54+F54=0),"",ROUND(E54/(E54+F54),2))</f>
      </c>
      <c r="M54" s="2">
        <f>Hedef!$D$13</f>
      </c>
      <c r="N54" s="2">
        <f>IF(B54="","",B54-M54)</f>
      </c>
      <c r="O54" s="2"/>
    </row>
  </sheetData>
</worksheet>
</file>

<file path=xl/worksheets/sheet4.xml><?xml version="1.0" encoding="utf-8"?>
<worksheet xmlns="http://schemas.openxmlformats.org/spreadsheetml/2006/main">
  <cols>
    <col min="1" max="1" width="100" customWidth="1"/>
  </cols>
  <sheetData>
    <row r="1">
      <c r="A1" t="inlineStr" s="1">
        <is>
          <t xml:space="preserve">Satış hunisi hesaplayıcı</t>
        </is>
      </c>
    </row>
    <row r="2">
      <c r="A2" t="inlineStr" s="2">
        <is>
          <t xml:space="preserve">Hedef sayfası: gelir hedefi, ortalama anlaşma büyüklüğü ve üç dönüşüm oranını girin; gereken anlaşma, teklif, görüşme ve lead sayısı yıllık, aylık ve haftalık hesaplanır.</t>
        </is>
      </c>
    </row>
    <row r="3">
      <c r="A3" t="inlineStr" s="2">
        <is>
          <t xml:space="preserve">Örnek girdiler yalnızca hesabı göstermek içindir; sektör ortalaması veya ölçüt değildir. Oranları kendi kayıtlarınızdan hesaplayın: aynı dönemde bir aşamaya giren fırsatlardan kaçının bir sonraki aşamaya geçtiğine bakın.</t>
        </is>
      </c>
    </row>
    <row r="4">
      <c r="A4" t="inlineStr" s="2">
        <is>
          <t xml:space="preserve">Huni sayfası: her fırsat için aşama (Lead, Görüşme, Teklif, Pazarlık, Kazanıldı, Kaybedildi) ve aşamaya giriş tarihini girin. Aşamadaki gün TODAY() ile hesaplanır; Hedef sayfasındaki gün sınırını aşan fırsat 'Bayat', sonraki adımı boş olan 'Sonraki adım yok', tarihi geçen 'Adım gecikti' olarak işaretlenir. Aşama adını Hedef sayfasındaki yazımla aynı girin.</t>
        </is>
      </c>
    </row>
    <row r="5">
      <c r="A5" t="inlineStr" s="2">
        <is>
          <t xml:space="preserve">Haftalık sayfa: her hafta yeni lead, görüşme, teklif, kazanılan, kaybedilen sayılarını ve kararınızı yazın; oranlar ve haftalık lead hedefine fark formülle hesaplanır. Bayat fırsat sayısını Huni sayfasındaki işaretlerden sayın.</t>
        </is>
      </c>
    </row>
    <row r="6">
      <c r="A6" t="inlineStr" s="2">
        <is>
          <t xml:space="preserve">'Örnek' ile başlayan satırları silip kendi verinizi girin. Oranlar 0,25 = %25 biçimindedir; isterseniz hücreleri yüzde olarak biçimlendirin.</t>
        </is>
      </c>
    </row>
    <row r="7">
      <c r="A7" t="inlineStr" s="2">
        <is>
          <t xml:space="preserve">Ortak Alan Atölye · ortakalan.io/atolye · Ücretsiz kullanılabilir; kaynak gösterirseniz seviniriz.</t>
        </is>
      </c>
    </row>
  </sheetData>
</worksheet>
</file>