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Aylık veri" sheetId="1" r:id="rId1"/>
    <sheet name="Göstergeler" sheetId="2" r:id="rId2"/>
    <sheet name="Kohort" sheetId="3" r:id="rId3"/>
    <sheet name="Hakkında" sheetId="4" r:id="rId4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4" customWidth="1"/>
    <col min="3" max="3" width="12" customWidth="1"/>
    <col min="4" max="4" width="13" customWidth="1"/>
    <col min="5" max="5" width="14" customWidth="1"/>
    <col min="6" max="6" width="14" customWidth="1"/>
    <col min="7" max="7" width="16" customWidth="1"/>
    <col min="8" max="8" width="14" customWidth="1"/>
    <col min="9" max="9" width="15" customWidth="1"/>
    <col min="10" max="10" width="11" customWidth="1"/>
    <col min="11" max="11" width="14" customWidth="1"/>
  </cols>
  <sheetData>
    <row r="1">
      <c r="A1" t="inlineStr" s="1">
        <is>
          <t xml:space="preserve">Ay (YYYY-AA)</t>
        </is>
      </c>
      <c r="B1" t="inlineStr" s="1">
        <is>
          <t xml:space="preserve">Dönem başı müşteri</t>
        </is>
      </c>
      <c r="C1" t="inlineStr" s="1">
        <is>
          <t xml:space="preserve">Yeni müşteri</t>
        </is>
      </c>
      <c r="D1" t="inlineStr" s="1">
        <is>
          <t xml:space="preserve">Kaybedilen müşteri</t>
        </is>
      </c>
      <c r="E1" t="inlineStr" s="1">
        <is>
          <t xml:space="preserve">Dönem sonu müşteri</t>
        </is>
      </c>
      <c r="F1" t="inlineStr" s="1">
        <is>
          <t xml:space="preserve">MRR (TL)</t>
        </is>
      </c>
      <c r="G1" t="inlineStr" s="1">
        <is>
          <t xml:space="preserve">Pazarlama + satış gideri</t>
        </is>
      </c>
      <c r="H1" t="inlineStr" s="1">
        <is>
          <t xml:space="preserve">Toplam gider</t>
        </is>
      </c>
      <c r="I1" t="inlineStr" s="1">
        <is>
          <t xml:space="preserve">Ay sonu kasa</t>
        </is>
      </c>
      <c r="J1" t="inlineStr" s="1">
        <is>
          <t xml:space="preserve">Brüt marj %</t>
        </is>
      </c>
      <c r="K1" t="inlineStr" s="1">
        <is>
          <t xml:space="preserve">Not</t>
        </is>
      </c>
    </row>
    <row r="2">
      <c r="A2" t="inlineStr" s="2">
        <is>
          <t xml:space="preserve">2026-01</t>
        </is>
      </c>
      <c r="B2" s="2">
        <v>40</v>
      </c>
      <c r="C2" s="2">
        <v>10</v>
      </c>
      <c r="D2" s="2">
        <v>2</v>
      </c>
      <c r="E2" s="2">
        <f>IF(A2="","",B2+C2-D2)</f>
      </c>
      <c r="F2" s="2">
        <v>60000</v>
      </c>
      <c r="G2" s="2">
        <v>45000</v>
      </c>
      <c r="H2" s="2">
        <v>210000</v>
      </c>
      <c r="I2" s="2">
        <v>1800000</v>
      </c>
      <c r="J2" s="2">
        <v>80</v>
      </c>
      <c r="K2" t="inlineStr" s="2">
        <is>
          <t xml:space="preserve">Örnek</t>
        </is>
      </c>
    </row>
    <row r="3">
      <c r="A3" t="inlineStr" s="2">
        <is>
          <t xml:space="preserve">2026-02</t>
        </is>
      </c>
      <c r="B3" s="2">
        <f>IF(A3="","",E2)</f>
      </c>
      <c r="C3" s="2">
        <v>12</v>
      </c>
      <c r="D3" s="2">
        <v>3</v>
      </c>
      <c r="E3" s="2">
        <f>IF(A3="","",B3+C3-D3)</f>
      </c>
      <c r="F3" s="2">
        <v>66000</v>
      </c>
      <c r="G3" s="2">
        <v>50000</v>
      </c>
      <c r="H3" s="2">
        <v>215000</v>
      </c>
      <c r="I3" s="2">
        <v>1650000</v>
      </c>
      <c r="J3" s="2">
        <v>80</v>
      </c>
      <c r="K3" t="inlineStr" s="2">
        <is>
          <t xml:space="preserve">Örnek</t>
        </is>
      </c>
    </row>
    <row r="4">
      <c r="A4" t="inlineStr" s="2">
        <is>
          <t xml:space="preserve">2026-03</t>
        </is>
      </c>
      <c r="B4" s="2">
        <f>IF(A4="","",E3)</f>
      </c>
      <c r="C4" s="2">
        <v>14</v>
      </c>
      <c r="D4" s="2">
        <v>3</v>
      </c>
      <c r="E4" s="2">
        <f>IF(A4="","",B4+C4-D4)</f>
      </c>
      <c r="F4" s="2">
        <v>74000</v>
      </c>
      <c r="G4" s="2">
        <v>52000</v>
      </c>
      <c r="H4" s="2">
        <v>220000</v>
      </c>
      <c r="I4" s="2">
        <v>1495000</v>
      </c>
      <c r="J4" s="2">
        <v>80</v>
      </c>
      <c r="K4" t="inlineStr" s="2">
        <is>
          <t xml:space="preserve">Örnek</t>
        </is>
      </c>
    </row>
    <row r="5">
      <c r="A5" t="inlineStr" s="2">
        <is>
          <t xml:space="preserve">2026-04</t>
        </is>
      </c>
      <c r="B5" s="2">
        <f>IF(A5="","",E4)</f>
      </c>
      <c r="C5" s="2">
        <v>11</v>
      </c>
      <c r="D5" s="2">
        <v>4</v>
      </c>
      <c r="E5" s="2">
        <f>IF(A5="","",B5+C5-D5)</f>
      </c>
      <c r="F5" s="2">
        <v>79000</v>
      </c>
      <c r="G5" s="2">
        <v>48000</v>
      </c>
      <c r="H5" s="2">
        <v>222000</v>
      </c>
      <c r="I5" s="2">
        <v>1340000</v>
      </c>
      <c r="J5" s="2">
        <v>80</v>
      </c>
      <c r="K5" t="inlineStr" s="2">
        <is>
          <t xml:space="preserve">Örnek</t>
        </is>
      </c>
    </row>
    <row r="6">
      <c r="A6" t="inlineStr" s="2">
        <is>
          <t xml:space="preserve">2026-05</t>
        </is>
      </c>
      <c r="B6" s="2">
        <f>IF(A6="","",E5)</f>
      </c>
      <c r="C6" s="2">
        <v>15</v>
      </c>
      <c r="D6" s="2">
        <v>3</v>
      </c>
      <c r="E6" s="2">
        <f>IF(A6="","",B6+C6-D6)</f>
      </c>
      <c r="F6" s="2">
        <v>88000</v>
      </c>
      <c r="G6" s="2">
        <v>55000</v>
      </c>
      <c r="H6" s="2">
        <v>230000</v>
      </c>
      <c r="I6" s="2">
        <v>1180000</v>
      </c>
      <c r="J6" s="2">
        <v>80</v>
      </c>
      <c r="K6" t="inlineStr" s="2">
        <is>
          <t xml:space="preserve">Örnek</t>
        </is>
      </c>
    </row>
    <row r="7">
      <c r="A7" t="inlineStr" s="2">
        <is>
          <t xml:space="preserve">2026-06</t>
        </is>
      </c>
      <c r="B7" s="2">
        <f>IF(A7="","",E6)</f>
      </c>
      <c r="C7" s="2">
        <v>16</v>
      </c>
      <c r="D7" s="2">
        <v>4</v>
      </c>
      <c r="E7" s="2">
        <f>IF(A7="","",B7+C7-D7)</f>
      </c>
      <c r="F7" s="2">
        <v>97000</v>
      </c>
      <c r="G7" s="2">
        <v>58000</v>
      </c>
      <c r="H7" s="2">
        <v>235000</v>
      </c>
      <c r="I7" s="2">
        <v>1020000</v>
      </c>
      <c r="J7" s="2">
        <v>80</v>
      </c>
      <c r="K7" t="inlineStr" s="2">
        <is>
          <t xml:space="preserve">Örnek</t>
        </is>
      </c>
    </row>
    <row r="8">
      <c r="A8" s="2"/>
      <c r="B8" s="2">
        <f>IF(A8="","",E7)</f>
      </c>
      <c r="C8" s="2"/>
      <c r="D8" s="2"/>
      <c r="E8" s="2">
        <f>IF(A8="","",B8+C8-D8)</f>
      </c>
      <c r="F8" s="2"/>
      <c r="G8" s="2"/>
      <c r="H8" s="2"/>
      <c r="I8" s="2"/>
      <c r="J8" s="2"/>
      <c r="K8" s="2"/>
    </row>
    <row r="9">
      <c r="A9" s="2"/>
      <c r="B9" s="2">
        <f>IF(A9="","",E8)</f>
      </c>
      <c r="C9" s="2"/>
      <c r="D9" s="2"/>
      <c r="E9" s="2">
        <f>IF(A9="","",B9+C9-D9)</f>
      </c>
      <c r="F9" s="2"/>
      <c r="G9" s="2"/>
      <c r="H9" s="2"/>
      <c r="I9" s="2"/>
      <c r="J9" s="2"/>
      <c r="K9" s="2"/>
    </row>
    <row r="10">
      <c r="A10" s="2"/>
      <c r="B10" s="2">
        <f>IF(A10="","",E9)</f>
      </c>
      <c r="C10" s="2"/>
      <c r="D10" s="2"/>
      <c r="E10" s="2">
        <f>IF(A10="","",B10+C10-D10)</f>
      </c>
      <c r="F10" s="2"/>
      <c r="G10" s="2"/>
      <c r="H10" s="2"/>
      <c r="I10" s="2"/>
      <c r="J10" s="2"/>
      <c r="K10" s="2"/>
    </row>
    <row r="11">
      <c r="A11" s="2"/>
      <c r="B11" s="2">
        <f>IF(A11="","",E10)</f>
      </c>
      <c r="C11" s="2"/>
      <c r="D11" s="2"/>
      <c r="E11" s="2">
        <f>IF(A11="","",B11+C11-D11)</f>
      </c>
      <c r="F11" s="2"/>
      <c r="G11" s="2"/>
      <c r="H11" s="2"/>
      <c r="I11" s="2"/>
      <c r="J11" s="2"/>
      <c r="K11" s="2"/>
    </row>
    <row r="12">
      <c r="A12" s="2"/>
      <c r="B12" s="2">
        <f>IF(A12="","",E11)</f>
      </c>
      <c r="C12" s="2"/>
      <c r="D12" s="2"/>
      <c r="E12" s="2">
        <f>IF(A12="","",B12+C12-D12)</f>
      </c>
      <c r="F12" s="2"/>
      <c r="G12" s="2"/>
      <c r="H12" s="2"/>
      <c r="I12" s="2"/>
      <c r="J12" s="2"/>
      <c r="K12" s="2"/>
    </row>
    <row r="13">
      <c r="A13" s="2"/>
      <c r="B13" s="2">
        <f>IF(A13="","",E12)</f>
      </c>
      <c r="C13" s="2"/>
      <c r="D13" s="2"/>
      <c r="E13" s="2">
        <f>IF(A13="","",B13+C13-D13)</f>
      </c>
      <c r="F13" s="2"/>
      <c r="G13" s="2"/>
      <c r="H13" s="2"/>
      <c r="I13" s="2"/>
      <c r="J13" s="2"/>
      <c r="K13" s="2"/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2" customWidth="1"/>
    <col min="5" max="5" width="12" customWidth="1"/>
    <col min="6" max="6" width="13" customWidth="1"/>
    <col min="7" max="7" width="10" customWidth="1"/>
    <col min="8" max="8" width="13" customWidth="1"/>
    <col min="9" max="9" width="14" customWidth="1"/>
    <col min="10" max="10" width="13" customWidth="1"/>
  </cols>
  <sheetData>
    <row r="1">
      <c r="A1" t="inlineStr" s="1">
        <is>
          <t xml:space="preserve">Ay</t>
        </is>
      </c>
      <c r="B1" t="inlineStr" s="1">
        <is>
          <t xml:space="preserve">MRR büyümesi %</t>
        </is>
      </c>
      <c r="C1" t="inlineStr" s="1">
        <is>
          <t xml:space="preserve">Churn %</t>
        </is>
      </c>
      <c r="D1" t="inlineStr" s="1">
        <is>
          <t xml:space="preserve">CAC</t>
        </is>
      </c>
      <c r="E1" t="inlineStr" s="1">
        <is>
          <t xml:space="preserve">ARPA</t>
        </is>
      </c>
      <c r="F1" t="inlineStr" s="1">
        <is>
          <t xml:space="preserve">LTV</t>
        </is>
      </c>
      <c r="G1" t="inlineStr" s="1">
        <is>
          <t xml:space="preserve">LTV/CAC</t>
        </is>
      </c>
      <c r="H1" t="inlineStr" s="1">
        <is>
          <t xml:space="preserve">Geri ödeme (ay)</t>
        </is>
      </c>
      <c r="I1" t="inlineStr" s="1">
        <is>
          <t xml:space="preserve">Net burn</t>
        </is>
      </c>
      <c r="J1" t="inlineStr" s="1">
        <is>
          <t xml:space="preserve">Runway (ay)</t>
        </is>
      </c>
    </row>
    <row r="2">
      <c r="A2" s="2">
        <f>IF('Aylık veri'!A2="","",'Aylık veri'!A2)</f>
      </c>
      <c r="B2" s="2">
        <f>""</f>
      </c>
      <c r="C2" s="2">
        <f>IF('Aylık veri'!A2="","",IFERROR(ROUND('Aylık veri'!D2/'Aylık veri'!B2*100,1),""))</f>
      </c>
      <c r="D2" s="2">
        <f>IF('Aylık veri'!A2="","",IFERROR(ROUND('Aylık veri'!G2/'Aylık veri'!C2,0),""))</f>
      </c>
      <c r="E2" s="2">
        <f>IF('Aylık veri'!A2="","",IFERROR(ROUND('Aylık veri'!F2/'Aylık veri'!E2,0),""))</f>
      </c>
      <c r="F2" s="2">
        <f>IF('Aylık veri'!A2="","",IFERROR(ROUND(E2*'Aylık veri'!J2/100/(C2/100),0),""))</f>
      </c>
      <c r="G2" s="2">
        <f>IF('Aylık veri'!A2="","",IFERROR(ROUND(F2/D2,1),""))</f>
      </c>
      <c r="H2" s="2">
        <f>IF('Aylık veri'!A2="","",IFERROR(ROUND(D2/(E2*'Aylık veri'!J2/100),1),""))</f>
      </c>
      <c r="I2" s="2">
        <f>""</f>
      </c>
      <c r="J2" s="2">
        <f>""</f>
      </c>
    </row>
    <row r="3">
      <c r="A3" s="2">
        <f>IF('Aylık veri'!A3="","",'Aylık veri'!A3)</f>
      </c>
      <c r="B3" s="2">
        <f>IF('Aylık veri'!A3="","",IFERROR(ROUND(('Aylık veri'!F3/'Aylık veri'!F2-1)*100,1),""))</f>
      </c>
      <c r="C3" s="2">
        <f>IF('Aylık veri'!A3="","",IFERROR(ROUND('Aylık veri'!D3/'Aylık veri'!B3*100,1),""))</f>
      </c>
      <c r="D3" s="2">
        <f>IF('Aylık veri'!A3="","",IFERROR(ROUND('Aylık veri'!G3/'Aylık veri'!C3,0),""))</f>
      </c>
      <c r="E3" s="2">
        <f>IF('Aylık veri'!A3="","",IFERROR(ROUND('Aylık veri'!F3/'Aylık veri'!E3,0),""))</f>
      </c>
      <c r="F3" s="2">
        <f>IF('Aylık veri'!A3="","",IFERROR(ROUND(E3*'Aylık veri'!J3/100/(C3/100),0),""))</f>
      </c>
      <c r="G3" s="2">
        <f>IF('Aylık veri'!A3="","",IFERROR(ROUND(F3/D3,1),""))</f>
      </c>
      <c r="H3" s="2">
        <f>IF('Aylık veri'!A3="","",IFERROR(ROUND(D3/(E3*'Aylık veri'!J3/100),1),""))</f>
      </c>
      <c r="I3" s="2">
        <f>IF('Aylık veri'!A3="","",IF('Aylık veri'!I2="","",'Aylık veri'!I2-'Aylık veri'!I3))</f>
      </c>
      <c r="J3" s="2">
        <f>IF('Aylık veri'!A3="","",IF(I3="","",IF(I3&gt;0,ROUND('Aylık veri'!I3/I3,1),"Kasa artıyor")))</f>
      </c>
    </row>
    <row r="4">
      <c r="A4" s="2">
        <f>IF('Aylık veri'!A4="","",'Aylık veri'!A4)</f>
      </c>
      <c r="B4" s="2">
        <f>IF('Aylık veri'!A4="","",IFERROR(ROUND(('Aylık veri'!F4/'Aylık veri'!F3-1)*100,1),""))</f>
      </c>
      <c r="C4" s="2">
        <f>IF('Aylık veri'!A4="","",IFERROR(ROUND('Aylık veri'!D4/'Aylık veri'!B4*100,1),""))</f>
      </c>
      <c r="D4" s="2">
        <f>IF('Aylık veri'!A4="","",IFERROR(ROUND('Aylık veri'!G4/'Aylık veri'!C4,0),""))</f>
      </c>
      <c r="E4" s="2">
        <f>IF('Aylık veri'!A4="","",IFERROR(ROUND('Aylık veri'!F4/'Aylık veri'!E4,0),""))</f>
      </c>
      <c r="F4" s="2">
        <f>IF('Aylık veri'!A4="","",IFERROR(ROUND(E4*'Aylık veri'!J4/100/(C4/100),0),""))</f>
      </c>
      <c r="G4" s="2">
        <f>IF('Aylık veri'!A4="","",IFERROR(ROUND(F4/D4,1),""))</f>
      </c>
      <c r="H4" s="2">
        <f>IF('Aylık veri'!A4="","",IFERROR(ROUND(D4/(E4*'Aylık veri'!J4/100),1),""))</f>
      </c>
      <c r="I4" s="2">
        <f>IF('Aylık veri'!A4="","",IF('Aylık veri'!I3="","",'Aylık veri'!I3-'Aylık veri'!I4))</f>
      </c>
      <c r="J4" s="2">
        <f>IF('Aylık veri'!A4="","",IF(I4="","",IF(I4&gt;0,ROUND('Aylık veri'!I4/I4,1),"Kasa artıyor")))</f>
      </c>
    </row>
    <row r="5">
      <c r="A5" s="2">
        <f>IF('Aylık veri'!A5="","",'Aylık veri'!A5)</f>
      </c>
      <c r="B5" s="2">
        <f>IF('Aylık veri'!A5="","",IFERROR(ROUND(('Aylık veri'!F5/'Aylık veri'!F4-1)*100,1),""))</f>
      </c>
      <c r="C5" s="2">
        <f>IF('Aylık veri'!A5="","",IFERROR(ROUND('Aylık veri'!D5/'Aylık veri'!B5*100,1),""))</f>
      </c>
      <c r="D5" s="2">
        <f>IF('Aylık veri'!A5="","",IFERROR(ROUND('Aylık veri'!G5/'Aylık veri'!C5,0),""))</f>
      </c>
      <c r="E5" s="2">
        <f>IF('Aylık veri'!A5="","",IFERROR(ROUND('Aylık veri'!F5/'Aylık veri'!E5,0),""))</f>
      </c>
      <c r="F5" s="2">
        <f>IF('Aylık veri'!A5="","",IFERROR(ROUND(E5*'Aylık veri'!J5/100/(C5/100),0),""))</f>
      </c>
      <c r="G5" s="2">
        <f>IF('Aylık veri'!A5="","",IFERROR(ROUND(F5/D5,1),""))</f>
      </c>
      <c r="H5" s="2">
        <f>IF('Aylık veri'!A5="","",IFERROR(ROUND(D5/(E5*'Aylık veri'!J5/100),1),""))</f>
      </c>
      <c r="I5" s="2">
        <f>IF('Aylık veri'!A5="","",IF('Aylık veri'!I4="","",'Aylık veri'!I4-'Aylık veri'!I5))</f>
      </c>
      <c r="J5" s="2">
        <f>IF('Aylık veri'!A5="","",IF(I5="","",IF(I5&gt;0,ROUND('Aylık veri'!I5/I5,1),"Kasa artıyor")))</f>
      </c>
    </row>
    <row r="6">
      <c r="A6" s="2">
        <f>IF('Aylık veri'!A6="","",'Aylık veri'!A6)</f>
      </c>
      <c r="B6" s="2">
        <f>IF('Aylık veri'!A6="","",IFERROR(ROUND(('Aylık veri'!F6/'Aylık veri'!F5-1)*100,1),""))</f>
      </c>
      <c r="C6" s="2">
        <f>IF('Aylık veri'!A6="","",IFERROR(ROUND('Aylık veri'!D6/'Aylık veri'!B6*100,1),""))</f>
      </c>
      <c r="D6" s="2">
        <f>IF('Aylık veri'!A6="","",IFERROR(ROUND('Aylık veri'!G6/'Aylık veri'!C6,0),""))</f>
      </c>
      <c r="E6" s="2">
        <f>IF('Aylık veri'!A6="","",IFERROR(ROUND('Aylık veri'!F6/'Aylık veri'!E6,0),""))</f>
      </c>
      <c r="F6" s="2">
        <f>IF('Aylık veri'!A6="","",IFERROR(ROUND(E6*'Aylık veri'!J6/100/(C6/100),0),""))</f>
      </c>
      <c r="G6" s="2">
        <f>IF('Aylık veri'!A6="","",IFERROR(ROUND(F6/D6,1),""))</f>
      </c>
      <c r="H6" s="2">
        <f>IF('Aylık veri'!A6="","",IFERROR(ROUND(D6/(E6*'Aylık veri'!J6/100),1),""))</f>
      </c>
      <c r="I6" s="2">
        <f>IF('Aylık veri'!A6="","",IF('Aylık veri'!I5="","",'Aylık veri'!I5-'Aylık veri'!I6))</f>
      </c>
      <c r="J6" s="2">
        <f>IF('Aylık veri'!A6="","",IF(I6="","",IF(I6&gt;0,ROUND('Aylık veri'!I6/I6,1),"Kasa artıyor")))</f>
      </c>
    </row>
    <row r="7">
      <c r="A7" s="2">
        <f>IF('Aylık veri'!A7="","",'Aylık veri'!A7)</f>
      </c>
      <c r="B7" s="2">
        <f>IF('Aylık veri'!A7="","",IFERROR(ROUND(('Aylık veri'!F7/'Aylık veri'!F6-1)*100,1),""))</f>
      </c>
      <c r="C7" s="2">
        <f>IF('Aylık veri'!A7="","",IFERROR(ROUND('Aylık veri'!D7/'Aylık veri'!B7*100,1),""))</f>
      </c>
      <c r="D7" s="2">
        <f>IF('Aylık veri'!A7="","",IFERROR(ROUND('Aylık veri'!G7/'Aylık veri'!C7,0),""))</f>
      </c>
      <c r="E7" s="2">
        <f>IF('Aylık veri'!A7="","",IFERROR(ROUND('Aylık veri'!F7/'Aylık veri'!E7,0),""))</f>
      </c>
      <c r="F7" s="2">
        <f>IF('Aylık veri'!A7="","",IFERROR(ROUND(E7*'Aylık veri'!J7/100/(C7/100),0),""))</f>
      </c>
      <c r="G7" s="2">
        <f>IF('Aylık veri'!A7="","",IFERROR(ROUND(F7/D7,1),""))</f>
      </c>
      <c r="H7" s="2">
        <f>IF('Aylık veri'!A7="","",IFERROR(ROUND(D7/(E7*'Aylık veri'!J7/100),1),""))</f>
      </c>
      <c r="I7" s="2">
        <f>IF('Aylık veri'!A7="","",IF('Aylık veri'!I6="","",'Aylık veri'!I6-'Aylık veri'!I7))</f>
      </c>
      <c r="J7" s="2">
        <f>IF('Aylık veri'!A7="","",IF(I7="","",IF(I7&gt;0,ROUND('Aylık veri'!I7/I7,1),"Kasa artıyor")))</f>
      </c>
    </row>
    <row r="8">
      <c r="A8" s="2">
        <f>IF('Aylık veri'!A8="","",'Aylık veri'!A8)</f>
      </c>
      <c r="B8" s="2">
        <f>IF('Aylık veri'!A8="","",IFERROR(ROUND(('Aylık veri'!F8/'Aylık veri'!F7-1)*100,1),""))</f>
      </c>
      <c r="C8" s="2">
        <f>IF('Aylık veri'!A8="","",IFERROR(ROUND('Aylık veri'!D8/'Aylık veri'!B8*100,1),""))</f>
      </c>
      <c r="D8" s="2">
        <f>IF('Aylık veri'!A8="","",IFERROR(ROUND('Aylık veri'!G8/'Aylık veri'!C8,0),""))</f>
      </c>
      <c r="E8" s="2">
        <f>IF('Aylık veri'!A8="","",IFERROR(ROUND('Aylık veri'!F8/'Aylık veri'!E8,0),""))</f>
      </c>
      <c r="F8" s="2">
        <f>IF('Aylık veri'!A8="","",IFERROR(ROUND(E8*'Aylık veri'!J8/100/(C8/100),0),""))</f>
      </c>
      <c r="G8" s="2">
        <f>IF('Aylık veri'!A8="","",IFERROR(ROUND(F8/D8,1),""))</f>
      </c>
      <c r="H8" s="2">
        <f>IF('Aylık veri'!A8="","",IFERROR(ROUND(D8/(E8*'Aylık veri'!J8/100),1),""))</f>
      </c>
      <c r="I8" s="2">
        <f>IF('Aylık veri'!A8="","",IF('Aylık veri'!I7="","",'Aylık veri'!I7-'Aylık veri'!I8))</f>
      </c>
      <c r="J8" s="2">
        <f>IF('Aylık veri'!A8="","",IF(I8="","",IF(I8&gt;0,ROUND('Aylık veri'!I8/I8,1),"Kasa artıyor")))</f>
      </c>
    </row>
    <row r="9">
      <c r="A9" s="2">
        <f>IF('Aylık veri'!A9="","",'Aylık veri'!A9)</f>
      </c>
      <c r="B9" s="2">
        <f>IF('Aylık veri'!A9="","",IFERROR(ROUND(('Aylık veri'!F9/'Aylık veri'!F8-1)*100,1),""))</f>
      </c>
      <c r="C9" s="2">
        <f>IF('Aylık veri'!A9="","",IFERROR(ROUND('Aylık veri'!D9/'Aylık veri'!B9*100,1),""))</f>
      </c>
      <c r="D9" s="2">
        <f>IF('Aylık veri'!A9="","",IFERROR(ROUND('Aylık veri'!G9/'Aylık veri'!C9,0),""))</f>
      </c>
      <c r="E9" s="2">
        <f>IF('Aylık veri'!A9="","",IFERROR(ROUND('Aylık veri'!F9/'Aylık veri'!E9,0),""))</f>
      </c>
      <c r="F9" s="2">
        <f>IF('Aylık veri'!A9="","",IFERROR(ROUND(E9*'Aylık veri'!J9/100/(C9/100),0),""))</f>
      </c>
      <c r="G9" s="2">
        <f>IF('Aylık veri'!A9="","",IFERROR(ROUND(F9/D9,1),""))</f>
      </c>
      <c r="H9" s="2">
        <f>IF('Aylık veri'!A9="","",IFERROR(ROUND(D9/(E9*'Aylık veri'!J9/100),1),""))</f>
      </c>
      <c r="I9" s="2">
        <f>IF('Aylık veri'!A9="","",IF('Aylık veri'!I8="","",'Aylık veri'!I8-'Aylık veri'!I9))</f>
      </c>
      <c r="J9" s="2">
        <f>IF('Aylık veri'!A9="","",IF(I9="","",IF(I9&gt;0,ROUND('Aylık veri'!I9/I9,1),"Kasa artıyor")))</f>
      </c>
    </row>
    <row r="10">
      <c r="A10" s="2">
        <f>IF('Aylık veri'!A10="","",'Aylık veri'!A10)</f>
      </c>
      <c r="B10" s="2">
        <f>IF('Aylık veri'!A10="","",IFERROR(ROUND(('Aylık veri'!F10/'Aylık veri'!F9-1)*100,1),""))</f>
      </c>
      <c r="C10" s="2">
        <f>IF('Aylık veri'!A10="","",IFERROR(ROUND('Aylık veri'!D10/'Aylık veri'!B10*100,1),""))</f>
      </c>
      <c r="D10" s="2">
        <f>IF('Aylık veri'!A10="","",IFERROR(ROUND('Aylık veri'!G10/'Aylık veri'!C10,0),""))</f>
      </c>
      <c r="E10" s="2">
        <f>IF('Aylık veri'!A10="","",IFERROR(ROUND('Aylık veri'!F10/'Aylık veri'!E10,0),""))</f>
      </c>
      <c r="F10" s="2">
        <f>IF('Aylık veri'!A10="","",IFERROR(ROUND(E10*'Aylık veri'!J10/100/(C10/100),0),""))</f>
      </c>
      <c r="G10" s="2">
        <f>IF('Aylık veri'!A10="","",IFERROR(ROUND(F10/D10,1),""))</f>
      </c>
      <c r="H10" s="2">
        <f>IF('Aylık veri'!A10="","",IFERROR(ROUND(D10/(E10*'Aylık veri'!J10/100),1),""))</f>
      </c>
      <c r="I10" s="2">
        <f>IF('Aylık veri'!A10="","",IF('Aylık veri'!I9="","",'Aylık veri'!I9-'Aylık veri'!I10))</f>
      </c>
      <c r="J10" s="2">
        <f>IF('Aylık veri'!A10="","",IF(I10="","",IF(I10&gt;0,ROUND('Aylık veri'!I10/I10,1),"Kasa artıyor")))</f>
      </c>
    </row>
    <row r="11">
      <c r="A11" s="2">
        <f>IF('Aylık veri'!A11="","",'Aylık veri'!A11)</f>
      </c>
      <c r="B11" s="2">
        <f>IF('Aylık veri'!A11="","",IFERROR(ROUND(('Aylık veri'!F11/'Aylık veri'!F10-1)*100,1),""))</f>
      </c>
      <c r="C11" s="2">
        <f>IF('Aylık veri'!A11="","",IFERROR(ROUND('Aylık veri'!D11/'Aylık veri'!B11*100,1),""))</f>
      </c>
      <c r="D11" s="2">
        <f>IF('Aylık veri'!A11="","",IFERROR(ROUND('Aylık veri'!G11/'Aylık veri'!C11,0),""))</f>
      </c>
      <c r="E11" s="2">
        <f>IF('Aylık veri'!A11="","",IFERROR(ROUND('Aylık veri'!F11/'Aylık veri'!E11,0),""))</f>
      </c>
      <c r="F11" s="2">
        <f>IF('Aylık veri'!A11="","",IFERROR(ROUND(E11*'Aylık veri'!J11/100/(C11/100),0),""))</f>
      </c>
      <c r="G11" s="2">
        <f>IF('Aylık veri'!A11="","",IFERROR(ROUND(F11/D11,1),""))</f>
      </c>
      <c r="H11" s="2">
        <f>IF('Aylık veri'!A11="","",IFERROR(ROUND(D11/(E11*'Aylık veri'!J11/100),1),""))</f>
      </c>
      <c r="I11" s="2">
        <f>IF('Aylık veri'!A11="","",IF('Aylık veri'!I10="","",'Aylık veri'!I10-'Aylık veri'!I11))</f>
      </c>
      <c r="J11" s="2">
        <f>IF('Aylık veri'!A11="","",IF(I11="","",IF(I11&gt;0,ROUND('Aylık veri'!I11/I11,1),"Kasa artıyor")))</f>
      </c>
    </row>
    <row r="12">
      <c r="A12" s="2">
        <f>IF('Aylık veri'!A12="","",'Aylık veri'!A12)</f>
      </c>
      <c r="B12" s="2">
        <f>IF('Aylık veri'!A12="","",IFERROR(ROUND(('Aylık veri'!F12/'Aylık veri'!F11-1)*100,1),""))</f>
      </c>
      <c r="C12" s="2">
        <f>IF('Aylık veri'!A12="","",IFERROR(ROUND('Aylık veri'!D12/'Aylık veri'!B12*100,1),""))</f>
      </c>
      <c r="D12" s="2">
        <f>IF('Aylık veri'!A12="","",IFERROR(ROUND('Aylık veri'!G12/'Aylık veri'!C12,0),""))</f>
      </c>
      <c r="E12" s="2">
        <f>IF('Aylık veri'!A12="","",IFERROR(ROUND('Aylık veri'!F12/'Aylık veri'!E12,0),""))</f>
      </c>
      <c r="F12" s="2">
        <f>IF('Aylık veri'!A12="","",IFERROR(ROUND(E12*'Aylık veri'!J12/100/(C12/100),0),""))</f>
      </c>
      <c r="G12" s="2">
        <f>IF('Aylık veri'!A12="","",IFERROR(ROUND(F12/D12,1),""))</f>
      </c>
      <c r="H12" s="2">
        <f>IF('Aylık veri'!A12="","",IFERROR(ROUND(D12/(E12*'Aylık veri'!J12/100),1),""))</f>
      </c>
      <c r="I12" s="2">
        <f>IF('Aylık veri'!A12="","",IF('Aylık veri'!I11="","",'Aylık veri'!I11-'Aylık veri'!I12))</f>
      </c>
      <c r="J12" s="2">
        <f>IF('Aylık veri'!A12="","",IF(I12="","",IF(I12&gt;0,ROUND('Aylık veri'!I12/I12,1),"Kasa artıyor")))</f>
      </c>
    </row>
    <row r="13">
      <c r="A13" s="2">
        <f>IF('Aylık veri'!A13="","",'Aylık veri'!A13)</f>
      </c>
      <c r="B13" s="2">
        <f>IF('Aylık veri'!A13="","",IFERROR(ROUND(('Aylık veri'!F13/'Aylık veri'!F12-1)*100,1),""))</f>
      </c>
      <c r="C13" s="2">
        <f>IF('Aylık veri'!A13="","",IFERROR(ROUND('Aylık veri'!D13/'Aylık veri'!B13*100,1),""))</f>
      </c>
      <c r="D13" s="2">
        <f>IF('Aylık veri'!A13="","",IFERROR(ROUND('Aylık veri'!G13/'Aylık veri'!C13,0),""))</f>
      </c>
      <c r="E13" s="2">
        <f>IF('Aylık veri'!A13="","",IFERROR(ROUND('Aylık veri'!F13/'Aylık veri'!E13,0),""))</f>
      </c>
      <c r="F13" s="2">
        <f>IF('Aylık veri'!A13="","",IFERROR(ROUND(E13*'Aylık veri'!J13/100/(C13/100),0),""))</f>
      </c>
      <c r="G13" s="2">
        <f>IF('Aylık veri'!A13="","",IFERROR(ROUND(F13/D13,1),""))</f>
      </c>
      <c r="H13" s="2">
        <f>IF('Aylık veri'!A13="","",IFERROR(ROUND(D13/(E13*'Aylık veri'!J13/100),1),""))</f>
      </c>
      <c r="I13" s="2">
        <f>IF('Aylık veri'!A13="","",IF('Aylık veri'!I12="","",'Aylık veri'!I12-'Aylık veri'!I13))</f>
      </c>
      <c r="J13" s="2">
        <f>IF('Aylık veri'!A13="","",IF(I13="","",IF(I13&gt;0,ROUND('Aylık veri'!I13/I13,1),"Kasa artıyor")))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3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10" customWidth="1"/>
  </cols>
  <sheetData>
    <row r="1">
      <c r="A1" t="inlineStr" s="1">
        <is>
          <t xml:space="preserve">Kayıt ayı</t>
        </is>
      </c>
      <c r="B1" t="inlineStr" s="1">
        <is>
          <t xml:space="preserve">Başlangıç müşteri</t>
        </is>
      </c>
      <c r="C1" t="inlineStr" s="1">
        <is>
          <t xml:space="preserve">Ay 1 aktif</t>
        </is>
      </c>
      <c r="D1" t="inlineStr" s="1">
        <is>
          <t xml:space="preserve">Ay 2 aktif</t>
        </is>
      </c>
      <c r="E1" t="inlineStr" s="1">
        <is>
          <t xml:space="preserve">Ay 3 aktif</t>
        </is>
      </c>
      <c r="F1" t="inlineStr" s="1">
        <is>
          <t xml:space="preserve">Ay 4 aktif</t>
        </is>
      </c>
      <c r="G1" t="inlineStr" s="1">
        <is>
          <t xml:space="preserve">Ay 5 aktif</t>
        </is>
      </c>
      <c r="H1" t="inlineStr" s="1">
        <is>
          <t xml:space="preserve">Ay 6 aktif</t>
        </is>
      </c>
      <c r="I1" t="inlineStr" s="1">
        <is>
          <t xml:space="preserve">Ay 1 %</t>
        </is>
      </c>
      <c r="J1" t="inlineStr" s="1">
        <is>
          <t xml:space="preserve">Ay 2 %</t>
        </is>
      </c>
      <c r="K1" t="inlineStr" s="1">
        <is>
          <t xml:space="preserve">Ay 3 %</t>
        </is>
      </c>
      <c r="L1" t="inlineStr" s="1">
        <is>
          <t xml:space="preserve">Ay 4 %</t>
        </is>
      </c>
      <c r="M1" t="inlineStr" s="1">
        <is>
          <t xml:space="preserve">Ay 5 %</t>
        </is>
      </c>
      <c r="N1" t="inlineStr" s="1">
        <is>
          <t xml:space="preserve">Ay 6 %</t>
        </is>
      </c>
      <c r="O1" t="inlineStr" s="1">
        <is>
          <t xml:space="preserve">Not</t>
        </is>
      </c>
    </row>
    <row r="2">
      <c r="A2" t="inlineStr" s="2">
        <is>
          <t xml:space="preserve">2026-01</t>
        </is>
      </c>
      <c r="B2" s="2">
        <v>10</v>
      </c>
      <c r="C2" s="2">
        <v>9</v>
      </c>
      <c r="D2" s="2">
        <v>8</v>
      </c>
      <c r="E2" s="2">
        <v>7</v>
      </c>
      <c r="F2" s="2">
        <v>7</v>
      </c>
      <c r="G2" s="2">
        <v>7</v>
      </c>
      <c r="H2" s="2">
        <v>6</v>
      </c>
      <c r="I2" s="2">
        <f>IF(C2="","",IFERROR(ROUND(C2/$B2*100,1),""))</f>
      </c>
      <c r="J2" s="2">
        <f>IF(D2="","",IFERROR(ROUND(D2/$B2*100,1),""))</f>
      </c>
      <c r="K2" s="2">
        <f>IF(E2="","",IFERROR(ROUND(E2/$B2*100,1),""))</f>
      </c>
      <c r="L2" s="2">
        <f>IF(F2="","",IFERROR(ROUND(F2/$B2*100,1),""))</f>
      </c>
      <c r="M2" s="2">
        <f>IF(G2="","",IFERROR(ROUND(G2/$B2*100,1),""))</f>
      </c>
      <c r="N2" s="2">
        <f>IF(H2="","",IFERROR(ROUND(H2/$B2*100,1),""))</f>
      </c>
      <c r="O2" t="inlineStr" s="2">
        <is>
          <t xml:space="preserve">Örnek</t>
        </is>
      </c>
    </row>
    <row r="3">
      <c r="A3" t="inlineStr" s="2">
        <is>
          <t xml:space="preserve">2026-02</t>
        </is>
      </c>
      <c r="B3" s="2">
        <v>12</v>
      </c>
      <c r="C3" s="2">
        <v>10</v>
      </c>
      <c r="D3" s="2">
        <v>9</v>
      </c>
      <c r="E3" s="2">
        <v>8</v>
      </c>
      <c r="F3" s="2">
        <v>8</v>
      </c>
      <c r="G3" s="2"/>
      <c r="H3" s="2"/>
      <c r="I3" s="2">
        <f>IF(C3="","",IFERROR(ROUND(C3/$B3*100,1),""))</f>
      </c>
      <c r="J3" s="2">
        <f>IF(D3="","",IFERROR(ROUND(D3/$B3*100,1),""))</f>
      </c>
      <c r="K3" s="2">
        <f>IF(E3="","",IFERROR(ROUND(E3/$B3*100,1),""))</f>
      </c>
      <c r="L3" s="2">
        <f>IF(F3="","",IFERROR(ROUND(F3/$B3*100,1),""))</f>
      </c>
      <c r="M3" s="2">
        <f>IF(G3="","",IFERROR(ROUND(G3/$B3*100,1),""))</f>
      </c>
      <c r="N3" s="2">
        <f>IF(H3="","",IFERROR(ROUND(H3/$B3*100,1),""))</f>
      </c>
      <c r="O3" t="inlineStr" s="2">
        <is>
          <t xml:space="preserve">Örnek</t>
        </is>
      </c>
    </row>
    <row r="4">
      <c r="A4" t="inlineStr" s="2">
        <is>
          <t xml:space="preserve">2026-03</t>
        </is>
      </c>
      <c r="B4" s="2">
        <v>14</v>
      </c>
      <c r="C4" s="2">
        <v>12</v>
      </c>
      <c r="D4" s="2">
        <v>11</v>
      </c>
      <c r="E4" s="2">
        <v>10</v>
      </c>
      <c r="F4" s="2"/>
      <c r="G4" s="2"/>
      <c r="H4" s="2"/>
      <c r="I4" s="2">
        <f>IF(C4="","",IFERROR(ROUND(C4/$B4*100,1),""))</f>
      </c>
      <c r="J4" s="2">
        <f>IF(D4="","",IFERROR(ROUND(D4/$B4*100,1),""))</f>
      </c>
      <c r="K4" s="2">
        <f>IF(E4="","",IFERROR(ROUND(E4/$B4*100,1),""))</f>
      </c>
      <c r="L4" s="2">
        <f>IF(F4="","",IFERROR(ROUND(F4/$B4*100,1),""))</f>
      </c>
      <c r="M4" s="2">
        <f>IF(G4="","",IFERROR(ROUND(G4/$B4*100,1),""))</f>
      </c>
      <c r="N4" s="2">
        <f>IF(H4="","",IFERROR(ROUND(H4/$B4*100,1),""))</f>
      </c>
      <c r="O4" t="inlineStr" s="2">
        <is>
          <t xml:space="preserve">Örnek</t>
        </is>
      </c>
    </row>
    <row r="5">
      <c r="A5" t="inlineStr" s="2">
        <is>
          <t xml:space="preserve">2026-04</t>
        </is>
      </c>
      <c r="B5" s="2">
        <v>11</v>
      </c>
      <c r="C5" s="2">
        <v>10</v>
      </c>
      <c r="D5" s="2">
        <v>9</v>
      </c>
      <c r="E5" s="2"/>
      <c r="F5" s="2"/>
      <c r="G5" s="2"/>
      <c r="H5" s="2"/>
      <c r="I5" s="2">
        <f>IF(C5="","",IFERROR(ROUND(C5/$B5*100,1),""))</f>
      </c>
      <c r="J5" s="2">
        <f>IF(D5="","",IFERROR(ROUND(D5/$B5*100,1),""))</f>
      </c>
      <c r="K5" s="2">
        <f>IF(E5="","",IFERROR(ROUND(E5/$B5*100,1),""))</f>
      </c>
      <c r="L5" s="2">
        <f>IF(F5="","",IFERROR(ROUND(F5/$B5*100,1),""))</f>
      </c>
      <c r="M5" s="2">
        <f>IF(G5="","",IFERROR(ROUND(G5/$B5*100,1),""))</f>
      </c>
      <c r="N5" s="2">
        <f>IF(H5="","",IFERROR(ROUND(H5/$B5*100,1),""))</f>
      </c>
      <c r="O5" t="inlineStr" s="2">
        <is>
          <t xml:space="preserve">Örnek</t>
        </is>
      </c>
    </row>
    <row r="6">
      <c r="A6" t="inlineStr" s="2">
        <is>
          <t xml:space="preserve">2026-05</t>
        </is>
      </c>
      <c r="B6" s="2">
        <v>15</v>
      </c>
      <c r="C6" s="2">
        <v>13</v>
      </c>
      <c r="D6" s="2"/>
      <c r="E6" s="2"/>
      <c r="F6" s="2"/>
      <c r="G6" s="2"/>
      <c r="H6" s="2"/>
      <c r="I6" s="2">
        <f>IF(C6="","",IFERROR(ROUND(C6/$B6*100,1),""))</f>
      </c>
      <c r="J6" s="2">
        <f>IF(D6="","",IFERROR(ROUND(D6/$B6*100,1),""))</f>
      </c>
      <c r="K6" s="2">
        <f>IF(E6="","",IFERROR(ROUND(E6/$B6*100,1),""))</f>
      </c>
      <c r="L6" s="2">
        <f>IF(F6="","",IFERROR(ROUND(F6/$B6*100,1),""))</f>
      </c>
      <c r="M6" s="2">
        <f>IF(G6="","",IFERROR(ROUND(G6/$B6*100,1),""))</f>
      </c>
      <c r="N6" s="2">
        <f>IF(H6="","",IFERROR(ROUND(H6/$B6*100,1),""))</f>
      </c>
      <c r="O6" t="inlineStr" s="2">
        <is>
          <t xml:space="preserve">Örnek</t>
        </is>
      </c>
    </row>
    <row r="7">
      <c r="A7" t="inlineStr" s="2">
        <is>
          <t xml:space="preserve">2026-06</t>
        </is>
      </c>
      <c r="B7" s="2">
        <v>16</v>
      </c>
      <c r="C7" s="2"/>
      <c r="D7" s="2"/>
      <c r="E7" s="2"/>
      <c r="F7" s="2"/>
      <c r="G7" s="2"/>
      <c r="H7" s="2"/>
      <c r="I7" s="2">
        <f>IF(C7="","",IFERROR(ROUND(C7/$B7*100,1),""))</f>
      </c>
      <c r="J7" s="2">
        <f>IF(D7="","",IFERROR(ROUND(D7/$B7*100,1),""))</f>
      </c>
      <c r="K7" s="2">
        <f>IF(E7="","",IFERROR(ROUND(E7/$B7*100,1),""))</f>
      </c>
      <c r="L7" s="2">
        <f>IF(F7="","",IFERROR(ROUND(F7/$B7*100,1),""))</f>
      </c>
      <c r="M7" s="2">
        <f>IF(G7="","",IFERROR(ROUND(G7/$B7*100,1),""))</f>
      </c>
      <c r="N7" s="2">
        <f>IF(H7="","",IFERROR(ROUND(H7/$B7*100,1),""))</f>
      </c>
      <c r="O7" t="inlineStr" s="2">
        <is>
          <t xml:space="preserve">Örnek</t>
        </is>
      </c>
    </row>
    <row r="8">
      <c r="A8" s="2"/>
      <c r="B8" s="2"/>
      <c r="C8" s="2"/>
      <c r="D8" s="2"/>
      <c r="E8" s="2"/>
      <c r="F8" s="2"/>
      <c r="G8" s="2"/>
      <c r="H8" s="2"/>
      <c r="I8" s="2">
        <f>IF(C8="","",IFERROR(ROUND(C8/$B8*100,1),""))</f>
      </c>
      <c r="J8" s="2">
        <f>IF(D8="","",IFERROR(ROUND(D8/$B8*100,1),""))</f>
      </c>
      <c r="K8" s="2">
        <f>IF(E8="","",IFERROR(ROUND(E8/$B8*100,1),""))</f>
      </c>
      <c r="L8" s="2">
        <f>IF(F8="","",IFERROR(ROUND(F8/$B8*100,1),""))</f>
      </c>
      <c r="M8" s="2">
        <f>IF(G8="","",IFERROR(ROUND(G8/$B8*100,1),""))</f>
      </c>
      <c r="N8" s="2">
        <f>IF(H8="","",IFERROR(ROUND(H8/$B8*100,1),""))</f>
      </c>
      <c r="O8" s="2"/>
    </row>
    <row r="9">
      <c r="A9" s="2"/>
      <c r="B9" s="2"/>
      <c r="C9" s="2"/>
      <c r="D9" s="2"/>
      <c r="E9" s="2"/>
      <c r="F9" s="2"/>
      <c r="G9" s="2"/>
      <c r="H9" s="2"/>
      <c r="I9" s="2">
        <f>IF(C9="","",IFERROR(ROUND(C9/$B9*100,1),""))</f>
      </c>
      <c r="J9" s="2">
        <f>IF(D9="","",IFERROR(ROUND(D9/$B9*100,1),""))</f>
      </c>
      <c r="K9" s="2">
        <f>IF(E9="","",IFERROR(ROUND(E9/$B9*100,1),""))</f>
      </c>
      <c r="L9" s="2">
        <f>IF(F9="","",IFERROR(ROUND(F9/$B9*100,1),""))</f>
      </c>
      <c r="M9" s="2">
        <f>IF(G9="","",IFERROR(ROUND(G9/$B9*100,1),""))</f>
      </c>
      <c r="N9" s="2">
        <f>IF(H9="","",IFERROR(ROUND(H9/$B9*100,1),""))</f>
      </c>
      <c r="O9" s="2"/>
    </row>
    <row r="10">
      <c r="A10" s="2"/>
      <c r="B10" s="2"/>
      <c r="C10" s="2"/>
      <c r="D10" s="2"/>
      <c r="E10" s="2"/>
      <c r="F10" s="2"/>
      <c r="G10" s="2"/>
      <c r="H10" s="2"/>
      <c r="I10" s="2">
        <f>IF(C10="","",IFERROR(ROUND(C10/$B10*100,1),""))</f>
      </c>
      <c r="J10" s="2">
        <f>IF(D10="","",IFERROR(ROUND(D10/$B10*100,1),""))</f>
      </c>
      <c r="K10" s="2">
        <f>IF(E10="","",IFERROR(ROUND(E10/$B10*100,1),""))</f>
      </c>
      <c r="L10" s="2">
        <f>IF(F10="","",IFERROR(ROUND(F10/$B10*100,1),""))</f>
      </c>
      <c r="M10" s="2">
        <f>IF(G10="","",IFERROR(ROUND(G10/$B10*100,1),""))</f>
      </c>
      <c r="N10" s="2">
        <f>IF(H10="","",IFERROR(ROUND(H10/$B10*100,1),""))</f>
      </c>
      <c r="O10" s="2"/>
    </row>
    <row r="11">
      <c r="A11" s="2"/>
      <c r="B11" s="2"/>
      <c r="C11" s="2"/>
      <c r="D11" s="2"/>
      <c r="E11" s="2"/>
      <c r="F11" s="2"/>
      <c r="G11" s="2"/>
      <c r="H11" s="2"/>
      <c r="I11" s="2">
        <f>IF(C11="","",IFERROR(ROUND(C11/$B11*100,1),""))</f>
      </c>
      <c r="J11" s="2">
        <f>IF(D11="","",IFERROR(ROUND(D11/$B11*100,1),""))</f>
      </c>
      <c r="K11" s="2">
        <f>IF(E11="","",IFERROR(ROUND(E11/$B11*100,1),""))</f>
      </c>
      <c r="L11" s="2">
        <f>IF(F11="","",IFERROR(ROUND(F11/$B11*100,1),""))</f>
      </c>
      <c r="M11" s="2">
        <f>IF(G11="","",IFERROR(ROUND(G11/$B11*100,1),""))</f>
      </c>
      <c r="N11" s="2">
        <f>IF(H11="","",IFERROR(ROUND(H11/$B11*100,1),""))</f>
      </c>
      <c r="O11" s="2"/>
    </row>
    <row r="12">
      <c r="A12" s="2"/>
      <c r="B12" s="2"/>
      <c r="C12" s="2"/>
      <c r="D12" s="2"/>
      <c r="E12" s="2"/>
      <c r="F12" s="2"/>
      <c r="G12" s="2"/>
      <c r="H12" s="2"/>
      <c r="I12" s="2">
        <f>IF(C12="","",IFERROR(ROUND(C12/$B12*100,1),""))</f>
      </c>
      <c r="J12" s="2">
        <f>IF(D12="","",IFERROR(ROUND(D12/$B12*100,1),""))</f>
      </c>
      <c r="K12" s="2">
        <f>IF(E12="","",IFERROR(ROUND(E12/$B12*100,1),""))</f>
      </c>
      <c r="L12" s="2">
        <f>IF(F12="","",IFERROR(ROUND(F12/$B12*100,1),""))</f>
      </c>
      <c r="M12" s="2">
        <f>IF(G12="","",IFERROR(ROUND(G12/$B12*100,1),""))</f>
      </c>
      <c r="N12" s="2">
        <f>IF(H12="","",IFERROR(ROUND(H12/$B12*100,1),""))</f>
      </c>
      <c r="O12" s="2"/>
    </row>
    <row r="13">
      <c r="A13" s="2"/>
      <c r="B13" s="2"/>
      <c r="C13" s="2"/>
      <c r="D13" s="2"/>
      <c r="E13" s="2"/>
      <c r="F13" s="2"/>
      <c r="G13" s="2"/>
      <c r="H13" s="2"/>
      <c r="I13" s="2">
        <f>IF(C13="","",IFERROR(ROUND(C13/$B13*100,1),""))</f>
      </c>
      <c r="J13" s="2">
        <f>IF(D13="","",IFERROR(ROUND(D13/$B13*100,1),""))</f>
      </c>
      <c r="K13" s="2">
        <f>IF(E13="","",IFERROR(ROUND(E13/$B13*100,1),""))</f>
      </c>
      <c r="L13" s="2">
        <f>IF(F13="","",IFERROR(ROUND(F13/$B13*100,1),""))</f>
      </c>
      <c r="M13" s="2">
        <f>IF(G13="","",IFERROR(ROUND(G13/$B13*100,1),""))</f>
      </c>
      <c r="N13" s="2">
        <f>IF(H13="","",IFERROR(ROUND(H13/$B13*100,1),""))</f>
      </c>
      <c r="O13" s="2"/>
    </row>
  </sheetData>
</worksheet>
</file>

<file path=xl/worksheets/sheet4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Startup metrik paneli (Ortak Atölye)</t>
        </is>
      </c>
    </row>
    <row r="2">
      <c r="A2" t="inlineStr" s="2">
        <is>
          <t xml:space="preserve">Bu dosya, Ortak Atölye ‘Startup Metrikleri: Hangi Aşamada Neyi İzlemeli’ rehberinin eşlik tablosudur: ortakalan.io/atolye/startup-metrikleri/</t>
        </is>
      </c>
    </row>
    <row r="3">
      <c r="A3" t="inlineStr" s="2">
        <is>
          <t xml:space="preserve">‘Aylık veri’ sayfasına her ay kapanışında yalnızca beyaz girdileri yazın: ay (YYYY-AA), yeni müşteri, kaybedilen müşteri, MRR, pazarlama + satış gideri, toplam gider, ay sonu kasa ve brüt marj %. Dönem başı ve dönem sonu müşteri otomatik hesaplanır; yalnızca ilk ayın dönem başı müşterisini elle girin.</t>
        </is>
      </c>
    </row>
    <row r="4">
      <c r="A4" t="inlineStr" s="2">
        <is>
          <t xml:space="preserve">‘Göstergeler’ sayfası formüllerle dolar: MRR büyümesi %, churn % (kaybedilen ÷ dönem başı müşteri), CAC (pazarlama + satış gideri ÷ yeni müşteri), ARPA (MRR ÷ dönem sonu müşteri), LTV (ARPA × brüt marj ÷ churn), LTV/CAC, geri ödeme süresi (CAC ÷ ARPA × brüt marj), net burn (geçen ay kasa − bu ay kasa) ve runway (kasa ÷ net burn).</t>
        </is>
      </c>
    </row>
    <row r="5">
      <c r="A5" t="inlineStr" s="2">
        <is>
          <t xml:space="preserve">Net burn kasa farkından hesaplanır; ay içinde yatırım veya kredi girişi olduysa o ayın kasa değerinden bu girişi düşerek yazın.</t>
        </is>
      </c>
    </row>
    <row r="6">
      <c r="A6" t="inlineStr" s="2">
        <is>
          <t xml:space="preserve">‘Kohort’ sayfasında her satır bir kayıt ayıdır: o ay kazanılan müşteri sayısını ve sonraki aylarda hâlâ aktif olanların sayısını girin; yüzdeler otomatik hesaplanır. İsterseniz yüzde sütunlarına Excel’in Koşullu Biçimlendirme &gt; Renk Ölçekleri seçeneğiyle ısı haritası ekleyin.</t>
        </is>
      </c>
    </row>
    <row r="7">
      <c r="A7" t="inlineStr" s="2">
        <is>
          <t xml:space="preserve">‘Örnek’ işaretli satırlar uydurma örnek verilerdir; kendi verinizi girmeden önce silin veya üzerine yazın. Hedef oran vermiyoruz; rehberdeki kaynaklı referanslara bakın. TL ve USD raporlaması için rehberdeki notu okuyun.</t>
        </is>
      </c>
    </row>
    <row r="8">
      <c r="A8" t="inlineStr" s="2">
        <is>
          <t xml:space="preserve">Bu tablo genel bilgilendirme amaçlıdır; mali danışmanlık değildir.</t>
        </is>
      </c>
    </row>
    <row r="9">
      <c r="A9" t="inlineStr" s="2">
        <is>
          <t xml:space="preserve">Ortak Alan Atölye · ortakalan.io/atolye · Ücretsiz kullanılabilir; kaynak gösterirseniz seviniriz.</t>
        </is>
      </c>
    </row>
  </sheetData>
</worksheet>
</file>